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D13" i="6"/>
  <c r="E13" i="6"/>
  <c r="I13" i="6"/>
  <c r="A14" i="6"/>
  <c r="B14" i="6" s="1"/>
  <c r="I14" i="6"/>
  <c r="A15" i="6"/>
  <c r="C15" i="6" s="1"/>
  <c r="G15" i="6"/>
  <c r="I15" i="6"/>
  <c r="A16" i="6"/>
  <c r="B16" i="6" s="1"/>
  <c r="E16" i="6"/>
  <c r="I16" i="6"/>
  <c r="A17" i="6"/>
  <c r="B17" i="6" s="1"/>
  <c r="E17" i="6"/>
  <c r="I17" i="6"/>
  <c r="A18" i="6"/>
  <c r="B18" i="6" s="1"/>
  <c r="I18" i="6"/>
  <c r="A19" i="6"/>
  <c r="C19" i="6" s="1"/>
  <c r="I19" i="6"/>
  <c r="A20" i="6"/>
  <c r="C20" i="6" s="1"/>
  <c r="I20" i="6"/>
  <c r="A21" i="6"/>
  <c r="B21" i="6" s="1"/>
  <c r="C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E65" i="6" s="1"/>
  <c r="A64" i="6"/>
  <c r="A63" i="6"/>
  <c r="E63" i="6" s="1"/>
  <c r="A62" i="6"/>
  <c r="A61" i="6"/>
  <c r="E61" i="6" s="1"/>
  <c r="A60" i="6"/>
  <c r="A59" i="6"/>
  <c r="E59" i="6" s="1"/>
  <c r="A58" i="6"/>
  <c r="A57" i="6"/>
  <c r="A56" i="6"/>
  <c r="B56" i="6" s="1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E41" i="6" s="1"/>
  <c r="A40" i="6"/>
  <c r="A39" i="6"/>
  <c r="B39" i="6" s="1"/>
  <c r="A38" i="6"/>
  <c r="A37" i="6"/>
  <c r="A36" i="6"/>
  <c r="C36" i="6" s="1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D25" i="6" s="1"/>
  <c r="A24" i="6"/>
  <c r="C24" i="6" s="1"/>
  <c r="A23" i="6"/>
  <c r="B23" i="6" s="1"/>
  <c r="A22" i="6"/>
  <c r="C69" i="6"/>
  <c r="B68" i="6"/>
  <c r="E66" i="6"/>
  <c r="B64" i="6"/>
  <c r="D62" i="6"/>
  <c r="E62" i="6"/>
  <c r="B60" i="6"/>
  <c r="E58" i="6"/>
  <c r="E57" i="6"/>
  <c r="E54" i="6"/>
  <c r="E53" i="6"/>
  <c r="B52" i="6"/>
  <c r="E50" i="6"/>
  <c r="B49" i="6"/>
  <c r="E49" i="6"/>
  <c r="G48" i="6"/>
  <c r="E46" i="6"/>
  <c r="E45" i="6"/>
  <c r="G44" i="6"/>
  <c r="E42" i="6"/>
  <c r="E40" i="6"/>
  <c r="E38" i="6"/>
  <c r="D37" i="6"/>
  <c r="E34" i="6"/>
  <c r="D33" i="6"/>
  <c r="C32" i="6"/>
  <c r="E30" i="6"/>
  <c r="D29" i="6"/>
  <c r="C28" i="6"/>
  <c r="E26" i="6"/>
  <c r="E22" i="6"/>
  <c r="B74" i="6"/>
  <c r="E73" i="6"/>
  <c r="D72" i="6"/>
  <c r="B70" i="6"/>
  <c r="B16" i="1"/>
  <c r="E507" i="6"/>
  <c r="D21" i="6" l="1"/>
  <c r="E20" i="6"/>
  <c r="C17" i="6"/>
  <c r="C16" i="6"/>
  <c r="E14" i="6"/>
  <c r="G20" i="6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C14" i="6"/>
  <c r="G13" i="6"/>
  <c r="D11" i="6"/>
  <c r="E11" i="6" s="1"/>
  <c r="C10" i="6"/>
  <c r="E18" i="6"/>
  <c r="D18" i="6"/>
  <c r="E15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<sst xmlns="http://schemas.openxmlformats.org/spreadsheetml/2006/main" count="67" uniqueCount="56">
  <si>
    <t>SOLICITAÇÃO DE COMPRA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</si>
  <si>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</si>
  <si>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</si>
  <si>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</si>
  <si>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</si>
  <si>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</si>
  <si>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</si>
  <si>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</si>
  <si>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</si>
  <si>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</si>
  <si>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</si>
  <si>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</si>
  <si>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</si>
  <si>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</si>
  <si>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</si>
  <si>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</si>
  <si>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</si>
  <si>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</si>
  <si>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</si>
  <si>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</si>
  <si>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</si>
  <si>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</si>
  <si>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</si>
  <si>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</si>
  <si>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</si>
  <si>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</si>
  <si>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</si>
  <si>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</si>
  <si>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</si>
  <si>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</si>
  <si>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</si>
  <si>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</si>
  <si>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</si>
  <si>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</si>
  <si>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</si>
  <si>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</si>
  <si>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</si>
  <si>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</si>
  <si>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</si>
  <si>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</si>
  <si>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</si>
  <si>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</si>
  <si>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</si>
  <si>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</si>
  <si>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</si>
  <si>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</si>
  <si>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</si>
  <si>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</si>
  <si>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COMPUTADORES - PREGÃO 36/2016 PROAD</t>
  </si>
  <si>
    <t>1 - Computadores tipo I com Monitor de LED tamanho da tela de 18.5´
Microcomputador com Placa mãe com socket FM2 + e 4x slots de memória DIMM, podendo chegar no máximo de 64GB, DDR3 1333/1600/1866/2133 MHz; Slots de expansão: com 1x PCI Express 3.0 , 1x PCI Express 2.0 , 1x PCI; Multi suporte de saída: 1 porta PS/2 para teclado ou mouse, 1x D-Sub, 1x DVI, 1X HDMI, 1 porta LAN RJ45(10/100/1000 Mbit), 3 entradas de áudio (7.1 de Canais) ; 4 portas USB 3.0/ 2.0 (sendo 2 traseiras e 2 internas), 8 portas USB 2.0/1.1 (sendo 4 traseiras e 4 internas) e com conectores 6x SATA 6Gb/s. Processador AMD de ultima geração para socket FM2 + e processamento de 64 bits; Com 4 núcleos e velocidade de clock no mínimo de 4.0 GHz; Cache mínimo de 4MB e frequência de 3.3GHz ou superior. Módulo de memória DDR3 de 4Gb com transferência de 1.333MHz (PC3 - 10600). Com latência: 9,8,7,6, com certificação da placa mãe. HD 500GB 7200 RPM 64MB Cache SATA II 6.0Gb/s 3.5. Drive DVD/RW Samsung SH-222BB. Gabinete ATX Com 2 baias expostas de 5.25, 1 baia de 3.5" para leitor de cartão, 2x USB 2.0, 1x MIC x e 1x Áudio com Fonte de alimentação com potência de 300W Real e cooler de 8cm; Entrada AC de 115/230V, 60Hz e com conectores: 1x Conector MB ATX (24 pinos), 1x Conector ATX 12V (4 pinos), 1x Conector IDE e 2x Conector SATA. Teclado e mouse Com conector USB. Teclado com 107 teclas de superfície texturizada para toque suave e padrão ABNT2; Mouse óptico com 3 botões com scroll e 1,6m de cabo. Monitor de LED tamanho da tela de 18.5´, Contraste de 20.000.000:1 dinâmico e 1000:1 de estático; Tempo de resposta de 5ms ou menos, brilho de pelo menos 200 cd/m²; resolução de pelo menos 1366 x 768 @ 60Hz com 16,7milhões de cores; ângulo de visão horizontal 90° e vertical 50° ou superior; Com entradas 1x D-Sub. Com cabos, manuais e CD’s de instalação inclusos. Produto com PPB. Garantia: 12 meses on-site.</t>
  </si>
  <si>
    <t>unid.</t>
  </si>
  <si>
    <t>2 - Computadores tipo II com Monitor de LED tamanho de tela de 24" polegada
Microcomputador com Placa mãe Com socket 1150 e 4x slots de memória DIMM, podendo chegar no máximo de 32GB, DDR3 1066/1333/1600 MHz; Slots de expansão: com 1x PCI Express 3.0 , 2x PCI Express 2.0 , 1x PCI; Multi suporte de saída: 2 porta PS/2 para teclado e mouse, 1x D-Sub, 1x DVI, 1X HDMI, 1x DisplayPort, 1 porta LAN RJ45(10/100/1000 Mbit), 3 entradas de áudio (8 de Canais) ; 8 portas USB 3.0/ 2.0 (sendo 4 traseiras e 4 internas), 4 portas USB 2.0/1.1 (sendo 2 traseiras e 2 internas) e com conectores 2x SATA 3Gb/s e 4x SATA 6Gb/s. Processador Intel de ultima geração socket 1150 e processamento de 64 bits; Com 4 núcleos, Com velocidade do clock no mínimo de 3.6GHz e cache mínimo de 4Mb. Memória de 8 GB em 2(dois) Módulos de memória DDR3 de 4Gb com transferência de 1.333MHz (PC3 - 10600). Com latência: 9,8,7,6, com certificação da placa mãe. HD Com 1 TB SATA III; taxa de transferência de dados máxima para host de 6 Gb/s; com velocidade de rotação 7200RPM e cachê de 64. Drive DVD/RW Samsung SH-222BB; Gabinete ATX Com 2 baias expostas de 5.25, 1 baia de 3.5" para leitor de cartão, 2x USB 2.0, 1x MIC x e 1x Áudio com Fonte de alimentação com potência de 400W Real e 2x Coolers sendo 1 vertical de 80mm e 1 horizontal de 90mm; Entrada AC de 115/230V, 60Hz e com conectores: 1x de 24 pinos, 2x de 4 pinos, 1x de 6+2 pinos, 4x SATA e 1x de 4 pinos P4+P4. Teclado e mouse Com conector USB. Teclado com 107 teclas de superfície texturizada para toque suave e padrão ABNT2; Mouse óptico com 3 botões com scroll e 1,6m de cabo. Monitor de LED tamanho de tela de 24" polegadas, Contraste de 80.000.000:1 dinâmico e 1000:1 de estático; tempo de resposta 1ms GTG no máximo com taxa de 144Hz, brilho de pelo menos 350cd/m³, resolução ao menos de 1920 x 1080 @60Hz e formato de tela de 16:9, com 16,7 milhões de cores, ângulo de visão 170° de horizontal e 160° vertical. Com entrada: 1x D-sub, 1x DVI, 2x HDMI,1x Display port e pelo menos 4x USB 3.0. Placa de vídeo: de 1Gb DDR3 com interface de 256 bits e com clock da memória de até 1800MHz; Com entrada PCI Express 2.0 x16. API 3D DirectX 10, OpenGL 3.1, Com portas: 1x D-sub, 1x HDMI e 1x DVI. Com cabos, manuais e CD’s de instalação inclusos. Produto com PPB. Garantia: 12 meses on-site.</t>
  </si>
  <si>
    <t>3 - Computadores tipo III
Placa mãe: Com socket 1150 com 4x slots de memória DIMM, podendo chegar no máximo de 32GB, DDR3 3000/2933/2800/2666/2600/2500/2400/2200/2133/2000/1866/1800/1600/1333 MHz; Slots de expansão: 1 x PCIe 3.0 x16, 1 x PCIe x1 :3 e 2x PCI; Multi suporte de saída: 1 porta PS/2 para teclado ou mouse, 1x D-Sub, 1x DVI, 1X HDMI, 1 porta LAN RJ45(10/100/1000 Mbit), 3 entradas de áudio (7.1 de Canais) ; 6 portas USB 3.0/2.0 (sendo 4 traseiras e 2 internas), 8 portas USB 2.0/1.1 (sendo 2 traseiras e 6 internas) e conectores de armazenamento: 1x M2, 1x SATA expresso e 6x SATA 6Gb /s. Processador: de ultima geração para socket 1150 e processamento de 64 bits; Com 4 núcleos. Com velocidade do clock no mínimo de 3.7GHz; Com cachê mínimo de 6Mb. Memória: 2x modulos de memória 8Gb DDR3 com transferência de 1.600MHz (CL10 SDRAM). Com latência: 9,8,7,6 com certificação da placa mãe. HD: 2x HD's de 1 TB SATA III; taxa de transferência de dados máxima para host de 6 Gb/s; com velocidade de rotação 7200RPM e cachê de 64.
Drive Blu-Ray.</t>
  </si>
  <si>
    <t>4 - Computadores tipo IV (All in One)
Placa mãe: Intel H81 DDR3 com 2 slots DIMM. Processador: de ultima geração com 4 núcleos,com frequência de 3 GHz, 6Mb de Cache, com taxa de transferência de dados do bus de sistema: 5 GT / s e chipset Intel H61 Expresso. Sistema Operacional: windows 8.1 64 bits ou mais atualizado. Memória: no mínino 8Gb DDR3 SDRAM podendo chegar no máximo 12Gb e com velocidade de clock da memória 1600 MHz. HD:1000 GB HDD SATA, com velocidade de rotação de 7200 RPM. Leitor de Cartões: MS, MMC, MS PRO, SD, SDHC, SDXC. Placa de vídeo: com 2GB dedicados de 128-bit DDR3 e com clock de 730Mhz. Conexões: 4 x USB 2.0, 2 x USB3.0, HDMI IN, HDMI OUT. Drive de DVD: B550 integrado com velocidadede 22X DVD+R, 8X DVD+RW, 16X DVD+R DL, 22X DVD-R, 6X DVD-RW, 12X DVD-RAM, 16X DVD-ROM, 48X CD-R, 32X CD-RW, 48X CD-ROM; Camera: Webcam HD 720P. Tamanho da tela: Tela de 23" LED com resolução de 1920 x 1080; Com Tecnologia multi-touch, com proporção da tela de 16: 9 e painel IPS.</t>
  </si>
  <si>
    <t>40.343.162/0001-47 PC HELP MANUTENCAO E INFORMATICA LTDA </t>
  </si>
  <si>
    <t>00.461.255/0001-51 HARD SOLUTION INFORMATICA LTDA - 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</si>
</sst>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2" borderId="16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5" fillId="7" borderId="17" xfId="0" applyFont="1" applyFill="1" applyBorder="1" applyAlignment="1">
      <alignment wrapText="1"/>
    </xf>
    <xf numFmtId="0" fontId="25" fillId="7" borderId="12" xfId="0" applyFont="1" applyFill="1" applyBorder="1" applyAlignment="1">
      <alignment wrapText="1"/>
    </xf>
    <xf numFmtId="0" fontId="25" fillId="7" borderId="17" xfId="0" applyFont="1" applyFill="1" applyBorder="1" applyAlignment="1">
      <alignment horizontal="right"/>
    </xf>
    <xf numFmtId="164" fontId="25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3" fillId="2" borderId="12" xfId="0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1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2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3" fillId="0" borderId="7" xfId="0" applyFont="1" applyBorder="1" applyAlignment="1">
      <alignment wrapText="1"/>
    </xf>
    <xf numFmtId="0" fontId="33" fillId="0" borderId="7" xfId="0" applyFont="1" applyBorder="1"/>
    <xf numFmtId="0" fontId="6" fillId="0" borderId="7" xfId="0" applyFont="1" applyBorder="1"/>
    <xf numFmtId="0" fontId="33" fillId="0" borderId="10" xfId="0" applyFont="1" applyBorder="1"/>
    <xf numFmtId="0" fontId="0" fillId="0" borderId="21" xfId="0" applyBorder="1"/>
    <xf numFmtId="0" fontId="0" fillId="0" borderId="27" xfId="0" applyBorder="1"/>
    <xf numFmtId="164" fontId="34" fillId="0" borderId="21" xfId="0" applyNumberFormat="1" applyFont="1" applyBorder="1" applyAlignment="1" applyProtection="1">
      <alignment vertical="top" wrapText="1"/>
    </xf>
    <xf numFmtId="0" fontId="34" fillId="0" borderId="27" xfId="0" applyFont="1" applyBorder="1" applyAlignment="1" applyProtection="1">
      <alignment vertical="top" wrapText="1"/>
    </xf>
    <xf numFmtId="0" fontId="36" fillId="0" borderId="0" xfId="0" applyFont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left" vertical="center"/>
    </xf>
    <xf numFmtId="0" fontId="38" fillId="8" borderId="22" xfId="0" applyFont="1" applyFill="1" applyBorder="1" applyAlignment="1" applyProtection="1">
      <alignment horizontal="left" vertical="center"/>
    </xf>
    <xf numFmtId="0" fontId="39" fillId="8" borderId="14" xfId="0" applyFont="1" applyFill="1" applyBorder="1" applyAlignment="1" applyProtection="1">
      <alignment horizontal="left"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39" fillId="8" borderId="14" xfId="0" applyNumberFormat="1" applyFont="1" applyFill="1" applyBorder="1" applyAlignment="1" applyProtection="1">
      <alignment horizontal="center" vertical="center" wrapText="1"/>
    </xf>
    <xf numFmtId="0" fontId="39" fillId="8" borderId="2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  <xf numFmtId="0" fontId="11" fillId="0" borderId="0" xfId="1" applyFont="1" applyAlignment="1" applyProtection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A3" sqref="A3:F3"/>
    </sheetView>
  </sheetViews>
  <sheetFormatPr defaultRowHeight="15" zeroHeight="1" x14ac:dyDescent="0.25"/>
  <cols>
    <col min="1" max="1" width="26.7109375" style="14" customWidth="1"/>
    <col min="2" max="2" width="115.285156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21" x14ac:dyDescent="0.25">
      <c r="A2" s="15" t="s">
        <v>48</v>
      </c>
      <c r="B2" s="16"/>
      <c r="C2" s="17"/>
      <c r="D2" s="39"/>
      <c r="E2" s="17"/>
      <c r="F2" s="39"/>
      <c r="G2" s="12"/>
      <c r="H2" s="13"/>
    </row>
    <row r="3" spans="1:8" ht="18.75" x14ac:dyDescent="0.25">
      <c r="A3" s="119"/>
      <c r="B3" s="119"/>
      <c r="C3" s="119"/>
      <c r="D3" s="119"/>
      <c r="E3" s="119"/>
      <c r="F3" s="119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10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1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2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3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4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5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6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7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8</v>
      </c>
      <c r="B14" s="23"/>
      <c r="C14" s="24"/>
      <c r="D14" s="42"/>
      <c r="E14" s="1" t="s">
        <v>9</v>
      </c>
      <c r="F14" s="8">
        <f>SUM(G16:G72)</f>
        <v>0</v>
      </c>
      <c r="G14" s="12"/>
      <c r="H14" s="13"/>
    </row>
    <row r="15" spans="1:8" ht="30" x14ac:dyDescent="0.25">
      <c r="A15" s="25" t="s">
        <v>15</v>
      </c>
      <c r="B15" s="2" t="s">
        <v>11</v>
      </c>
      <c r="C15" s="26" t="s">
        <v>47</v>
      </c>
      <c r="D15" s="26" t="s">
        <v>16</v>
      </c>
      <c r="E15" s="26" t="s">
        <v>12</v>
      </c>
      <c r="F15" s="26" t="s">
        <v>13</v>
      </c>
      <c r="G15" s="26" t="s">
        <v>14</v>
      </c>
    </row>
    <row r="16" spans="1:8" ht="212.25" customHeight="1" x14ac:dyDescent="0.25">
      <c r="A16" s="9">
        <v>1</v>
      </c>
      <c r="B16" s="118" t="str">
        <f>IF(A16="","",VLOOKUP(A16,'LISTA 1'!$A$1:$B$305,2,0))</f>
        <v>1 - Computadores tipo I com Monitor de LED tamanho da tela de 18.5´
Microcomputador com Placa mãe com socket FM2 + e 4x slots de memória DIMM, podendo chegar no máximo de 64GB, DDR3 1333/1600/1866/2133 MHz; Slots de expansão: com 1x PCI Express 3.0 , 1x PCI Express 2.0 , 1x PCI; Multi suporte de saída: 1 porta PS/2 para teclado ou mouse, 1x D-Sub, 1x DVI, 1X HDMI, 1 porta LAN RJ45(10/100/1000 Mbit), 3 entradas de áudio (7.1 de Canais) ; 4 portas USB 3.0/ 2.0 (sendo 2 traseiras e 2 internas), 8 portas USB 2.0/1.1 (sendo 4 traseiras e 4 internas) e com conectores 6x SATA 6Gb/s. Processador AMD de ultima geração para socket FM2 + e processamento de 64 bits; Com 4 núcleos e velocidade de clock no mínimo de 4.0 GHz; Cache mínimo de 4MB e frequência de 3.3GHz ou superior. Módulo de memória DDR3 de 4Gb com transferência de 1.333MHz (PC3 - 10600). Com latência: 9,8,7,6, com certificação da placa mãe. HD 500GB 7200 RPM 64MB Cache SATA II 6.0Gb/s 3.5. Drive DVD/RW Samsung SH-222BB. Gabinete ATX Com 2 baias expostas de 5.25, 1 baia de 3.5" para leitor de cartão, 2x USB 2.0, 1x MIC x e 1x Áudio com Fonte de alimentação com potência de 300W Real e cooler de 8cm; Entrada AC de 115/230V, 60Hz e com conectores: 1x Conector MB ATX (24 pinos), 1x Conector ATX 12V (4 pinos), 1x Conector IDE e 2x Conector SATA. Teclado e mouse Com conector USB. Teclado com 107 teclas de superfície texturizada para toque suave e padrão ABNT2; Mouse óptico com 3 botões com scroll e 1,6m de cabo. Monitor de LED tamanho da tela de 18.5´, Contraste de 20.000.000:1 dinâmico e 1000:1 de estático; Tempo de resposta de 5ms ou menos, brilho de pelo menos 200 cd/m²; resolução de pelo menos 1366 x 768 @ 60Hz com 16,7milhões de cores; ângulo de visão horizontal 90° e vertical 50° ou superior; Com entradas 1x D-Sub. Com cabos, manuais e CD’s de instalação inclusos. Produto com PPB. Garantia: 12 meses on-site.</v>
      </c>
      <c r="C16" s="27" t="str">
        <f>IF(A16="","",VLOOKUP(A16,'LISTA 1'!$A$1:$C$305,3,0))</f>
        <v>unid.</v>
      </c>
      <c r="D16" s="118" t="str">
        <f>IF(A16="","",VLOOKUP(A16,'LISTA 3'!$A$1:$B$421,2,0))</f>
        <v>40.343.162/0001-47 PC HELP MANUTENCAO E INFORMATICA LTDA </v>
      </c>
      <c r="E16" s="28">
        <f>IF(A16="","",VLOOKUP(A16,'LISTA 2'!$A$1:$B$305,2,0))</f>
        <v>1987.9</v>
      </c>
      <c r="F16" s="9"/>
      <c r="G16" s="28" t="str">
        <f>IF(F16="","",E16*F16)</f>
        <v/>
      </c>
    </row>
    <row r="17" spans="1:7" ht="212.25" customHeight="1" x14ac:dyDescent="0.25">
      <c r="A17" s="9">
        <v>2</v>
      </c>
      <c r="B17" s="118" t="str">
        <f>IF(A17="","",VLOOKUP(A17,'LISTA 1'!$A$1:$B$305,2,0))</f>
        <v>2 - Computadores tipo II com Monitor de LED tamanho de tela de 24" polegada
Microcomputador com Placa mãe Com socket 1150 e 4x slots de memória DIMM, podendo chegar no máximo de 32GB, DDR3 1066/1333/1600 MHz; Slots de expansão: com 1x PCI Express 3.0 , 2x PCI Express 2.0 , 1x PCI; Multi suporte de saída: 2 porta PS/2 para teclado e mouse, 1x D-Sub, 1x DVI, 1X HDMI, 1x DisplayPort, 1 porta LAN RJ45(10/100/1000 Mbit), 3 entradas de áudio (8 de Canais) ; 8 portas USB 3.0/ 2.0 (sendo 4 traseiras e 4 internas), 4 portas USB 2.0/1.1 (sendo 2 traseiras e 2 internas) e com conectores 2x SATA 3Gb/s e 4x SATA 6Gb/s. Processador Intel de ultima geração socket 1150 e processamento de 64 bits; Com 4 núcleos, Com velocidade do clock no mínimo de 3.6GHz e cache mínimo de 4Mb. Memória de 8 GB em 2(dois) Módulos de memória DDR3 de 4Gb com transferência de 1.333MHz (PC3 - 10600). Com latência: 9,8,7,6, com certificação da placa mãe. HD Com 1 TB SATA III; taxa de transferência de dados máxima para host de 6 Gb/s; com velocidade de rotação 7200RPM e cachê de 64. Drive DVD/RW Samsung SH-222BB; Gabinete ATX Com 2 baias expostas de 5.25, 1 baia de 3.5" para leitor de cartão, 2x USB 2.0, 1x MIC x e 1x Áudio com Fonte de alimentação com potência de 400W Real e 2x Coolers sendo 1 vertical de 80mm e 1 horizontal de 90mm; Entrada AC de 115/230V, 60Hz e com conectores: 1x de 24 pinos, 2x de 4 pinos, 1x de 6+2 pinos, 4x SATA e 1x de 4 pinos P4+P4. Teclado e mouse Com conector USB. Teclado com 107 teclas de superfície texturizada para toque suave e padrão ABNT2; Mouse óptico com 3 botões com scroll e 1,6m de cabo. Monitor de LED tamanho de tela de 24" polegadas, Contraste de 80.000.000:1 dinâmico e 1000:1 de estático; tempo de resposta 1ms GTG no máximo com taxa de 144Hz, brilho de pelo menos 350cd/m³, resolução ao menos de 1920 x 1080 @60Hz e formato de tela de 16:9, com 16,7 milhões de cores, ângulo de visão 170° de horizontal e 160° vertical. Com entrada: 1x D-sub, 1x DVI, 2x HDMI,1x Display port e pelo menos 4x USB 3.0. Placa de vídeo: de 1Gb DDR3 com interface de 256 bits e com clock da memória de até 1800MHz; Com entrada PCI Express 2.0 x16. API 3D DirectX 10, OpenGL 3.1, Com portas: 1x D-sub, 1x HDMI e 1x DVI. Com cabos, manuais e CD’s de instalação inclusos. Produto com PPB. Garantia: 12 meses on-site.</v>
      </c>
      <c r="C17" s="27" t="str">
        <f>IF(A17="","",VLOOKUP(A17,'LISTA 1'!$A$1:$C$305,3,0))</f>
        <v>unid.</v>
      </c>
      <c r="D17" s="118" t="str">
        <f>IF(A17="","",VLOOKUP(A17,'LISTA 3'!$A$1:$B$421,2,0))</f>
        <v>40.343.162/0001-47 PC HELP MANUTENCAO E INFORMATICA LTDA </v>
      </c>
      <c r="E17" s="28">
        <f>IF(A17="","",VLOOKUP(A17,'LISTA 2'!$A$1:$B$305,2,0))</f>
        <v>4444</v>
      </c>
      <c r="F17" s="9"/>
      <c r="G17" s="28" t="str">
        <f t="shared" ref="G17:G72" si="0">IF(F17="","",E17*F17)</f>
        <v/>
      </c>
    </row>
    <row r="18" spans="1:7" ht="212.25" customHeight="1" x14ac:dyDescent="0.25">
      <c r="A18" s="9">
        <v>3</v>
      </c>
      <c r="B18" s="118" t="str">
        <f>IF(A18="","",VLOOKUP(A18,'LISTA 1'!$A$1:$B$305,2,0))</f>
        <v>3 - Computadores tipo III
Placa mãe: Com socket 1150 com 4x slots de memória DIMM, podendo chegar no máximo de 32GB, DDR3 3000/2933/2800/2666/2600/2500/2400/2200/2133/2000/1866/1800/1600/1333 MHz; Slots de expansão: 1 x PCIe 3.0 x16, 1 x PCIe x1 :3 e 2x PCI; Multi suporte de saída: 1 porta PS/2 para teclado ou mouse, 1x D-Sub, 1x DVI, 1X HDMI, 1 porta LAN RJ45(10/100/1000 Mbit), 3 entradas de áudio (7.1 de Canais) ; 6 portas USB 3.0/2.0 (sendo 4 traseiras e 2 internas), 8 portas USB 2.0/1.1 (sendo 2 traseiras e 6 internas) e conectores de armazenamento: 1x M2, 1x SATA expresso e 6x SATA 6Gb /s. Processador: de ultima geração para socket 1150 e processamento de 64 bits; Com 4 núcleos. Com velocidade do clock no mínimo de 3.7GHz; Com cachê mínimo de 6Mb. Memória: 2x modulos de memória 8Gb DDR3 com transferência de 1.600MHz (CL10 SDRAM). Com latência: 9,8,7,6 com certificação da placa mãe. HD: 2x HD's de 1 TB SATA III; taxa de transferência de dados máxima para host de 6 Gb/s; com velocidade de rotação 7200RPM e cachê de 64.
Drive Blu-Ray.</v>
      </c>
      <c r="C18" s="27" t="str">
        <f>IF(A18="","",VLOOKUP(A18,'LISTA 1'!$A$1:$C$305,3,0))</f>
        <v>unid.</v>
      </c>
      <c r="D18" s="118" t="str">
        <f>IF(A18="","",VLOOKUP(A18,'LISTA 3'!$A$1:$B$421,2,0))</f>
        <v>00.461.255/0001-51 HARD SOLUTION INFORMATICA LTDA - EPP</v>
      </c>
      <c r="E18" s="28">
        <f>IF(A18="","",VLOOKUP(A18,'LISTA 2'!$A$1:$B$305,2,0))</f>
        <v>6070</v>
      </c>
      <c r="F18" s="9"/>
      <c r="G18" s="28" t="str">
        <f t="shared" si="0"/>
        <v/>
      </c>
    </row>
    <row r="19" spans="1:7" ht="212.25" customHeight="1" x14ac:dyDescent="0.25">
      <c r="A19" s="9">
        <v>4</v>
      </c>
      <c r="B19" s="118" t="str">
        <f>IF(A19="","",VLOOKUP(A19,'LISTA 1'!$A$1:$B$305,2,0))</f>
        <v>4 - Computadores tipo IV (All in One)
Placa mãe: Intel H81 DDR3 com 2 slots DIMM. Processador: de ultima geração com 4 núcleos,com frequência de 3 GHz, 6Mb de Cache, com taxa de transferência de dados do bus de sistema: 5 GT / s e chipset Intel H61 Expresso. Sistema Operacional: windows 8.1 64 bits ou mais atualizado. Memória: no mínino 8Gb DDR3 SDRAM podendo chegar no máximo 12Gb e com velocidade de clock da memória 1600 MHz. HD:1000 GB HDD SATA, com velocidade de rotação de 7200 RPM. Leitor de Cartões: MS, MMC, MS PRO, SD, SDHC, SDXC. Placa de vídeo: com 2GB dedicados de 128-bit DDR3 e com clock de 730Mhz. Conexões: 4 x USB 2.0, 2 x USB3.0, HDMI IN, HDMI OUT. Drive de DVD: B550 integrado com velocidadede 22X DVD+R, 8X DVD+RW, 16X DVD+R DL, 22X DVD-R, 6X DVD-RW, 12X DVD-RAM, 16X DVD-ROM, 48X CD-R, 32X CD-RW, 48X CD-ROM; Camera: Webcam HD 720P. Tamanho da tela: Tela de 23" LED com resolução de 1920 x 1080; Com Tecnologia multi-touch, com proporção da tela de 16: 9 e painel IPS.</v>
      </c>
      <c r="C19" s="27" t="str">
        <f>IF(A19="","",VLOOKUP(A19,'LISTA 1'!$A$1:$C$305,3,0))</f>
        <v>unid.</v>
      </c>
      <c r="D19" s="118" t="str">
        <f>IF(A19="","",VLOOKUP(A19,'LISTA 3'!$A$1:$B$421,2,0))</f>
        <v>40.343.162/0001-47 PC HELP MANUTENCAO E INFORMATICA LTDA </v>
      </c>
      <c r="E19" s="28">
        <f>IF(A19="","",VLOOKUP(A19,'LISTA 2'!$A$1:$B$305,2,0))</f>
        <v>4293.5</v>
      </c>
      <c r="F19" s="9"/>
      <c r="G19" s="28" t="str">
        <f t="shared" si="0"/>
        <v/>
      </c>
    </row>
    <row r="20" spans="1:7" ht="75.75" hidden="1" customHeight="1" x14ac:dyDescent="0.25">
      <c r="A20" s="9"/>
      <c r="B20" s="37" t="str">
        <f>IF(A20="","",VLOOKUP(A20,'LISTA 1'!$A$1:$B$305,2,0))</f>
        <v/>
      </c>
      <c r="C20" s="27" t="str">
        <f>IF(A20="","",VLOOKUP(A20,'LISTA 1'!$A$1:$C$305,3,0))</f>
        <v/>
      </c>
      <c r="D20" s="118" t="str">
        <f>IF(A20="","",VLOOKUP(A20,'LISTA 3'!$A$1:$B$421,2,0))</f>
        <v/>
      </c>
      <c r="E20" s="28" t="str">
        <f>IF(A20="","",VLOOKUP(A20,'LISTA 2'!$A$1:$B$305,2,0))</f>
        <v/>
      </c>
      <c r="F20" s="9"/>
      <c r="G20" s="28" t="str">
        <f t="shared" si="0"/>
        <v/>
      </c>
    </row>
    <row r="21" spans="1:7" ht="75.75" hidden="1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18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hidden="1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18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hidden="1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18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hidden="1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18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hidden="1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18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hidden="1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18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hidden="1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18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hidden="1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18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hidden="1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18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hidden="1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18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hidden="1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18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hidden="1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18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hidden="1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18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hidden="1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18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hidden="1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18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hidden="1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18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hidden="1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18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hidden="1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18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hidden="1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18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hidden="1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18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hidden="1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18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hidden="1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18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hidden="1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18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hidden="1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18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hidden="1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18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hidden="1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18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hidden="1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18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hidden="1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18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hidden="1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18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hidden="1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18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hidden="1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18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hidden="1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18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hidden="1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18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hidden="1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18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hidden="1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18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hidden="1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18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hidden="1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18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hidden="1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18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hidden="1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18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hidden="1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18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hidden="1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18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hidden="1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18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hidden="1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18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hidden="1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18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hidden="1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18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hidden="1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18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hidden="1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18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hidden="1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18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hidden="1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18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hidden="1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18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hidden="1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18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hidden="1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18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FB48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pageMargins left="0.511811024" right="0.511811024" top="0.78740157499999996" bottom="0.78740157499999996" header="0.31496062000000002" footer="0.31496062000000002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44</v>
      </c>
      <c r="B1" s="113"/>
      <c r="C1" s="114"/>
      <c r="D1" s="115"/>
      <c r="E1" s="115"/>
      <c r="F1" s="115"/>
      <c r="G1" s="116"/>
      <c r="H1" s="81" t="s">
        <v>17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COMPUTADORES - PREGÃO 36/2016 PROAD</v>
      </c>
      <c r="C2" s="75"/>
      <c r="D2" s="111" t="s">
        <v>37</v>
      </c>
      <c r="E2" s="108"/>
      <c r="F2" s="108"/>
      <c r="G2" s="109"/>
      <c r="H2" s="81" t="s">
        <v>1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>
        <f>DADOS!F2</f>
        <v>0</v>
      </c>
      <c r="C3" s="79"/>
      <c r="D3" s="80"/>
      <c r="E3" s="92" t="s">
        <v>18</v>
      </c>
      <c r="F3" s="97"/>
      <c r="G3" s="98"/>
      <c r="H3" s="81" t="s">
        <v>2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19</v>
      </c>
      <c r="F4" s="91"/>
      <c r="G4" s="93"/>
      <c r="H4" s="81" t="s">
        <v>20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21</v>
      </c>
      <c r="F5" s="91"/>
      <c r="G5" s="93"/>
      <c r="H5" s="81" t="s">
        <v>4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22</v>
      </c>
      <c r="F6" s="91"/>
      <c r="G6" s="93"/>
      <c r="H6" s="81" t="s">
        <v>5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14</v>
      </c>
      <c r="C7" s="79"/>
      <c r="D7" s="80"/>
      <c r="E7" s="94" t="s">
        <v>23</v>
      </c>
      <c r="F7" s="91"/>
      <c r="G7" s="95"/>
      <c r="H7" s="81" t="s">
        <v>6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35</v>
      </c>
      <c r="H8" s="81" t="s">
        <v>24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25</v>
      </c>
      <c r="B9" s="50" t="s">
        <v>26</v>
      </c>
      <c r="C9" s="51" t="s">
        <v>27</v>
      </c>
      <c r="D9" s="52" t="s">
        <v>28</v>
      </c>
      <c r="E9" s="52" t="s">
        <v>29</v>
      </c>
      <c r="F9" s="52"/>
      <c r="G9" s="52" t="s">
        <v>36</v>
      </c>
      <c r="H9" s="53" t="s">
        <v>34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30</v>
      </c>
      <c r="AO9" s="54" t="s">
        <v>31</v>
      </c>
      <c r="AP9" s="54" t="s">
        <v>32</v>
      </c>
    </row>
    <row r="10" spans="1:42" ht="72" customHeight="1" x14ac:dyDescent="0.25">
      <c r="A10" s="47">
        <f>IF(DADOS!A16="","",VLOOKUP(DADOS!A16,DADOS!A16,1,FALSE))</f>
        <v>1</v>
      </c>
      <c r="B10" s="68" t="str">
        <f>IF(A10="","",VLOOKUP(A10,'LISTA 1'!$A$1:$B$305,2,0))</f>
        <v>1 - Computadores tipo I com Monitor de LED tamanho da tela de 18.5´
Microcomputador com Placa mãe com socket FM2 + e 4x slots de memória DIMM, podendo chegar no máximo de 64GB, DDR3 1333/1600/1866/2133 MHz; Slots de expansão: com 1x PCI Express 3.0 , 1x PCI Express 2.0 , 1x PCI; Multi suporte de saída: 1 porta PS/2 para teclado ou mouse, 1x D-Sub, 1x DVI, 1X HDMI, 1 porta LAN RJ45(10/100/1000 Mbit), 3 entradas de áudio (7.1 de Canais) ; 4 portas USB 3.0/ 2.0 (sendo 2 traseiras e 2 internas), 8 portas USB 2.0/1.1 (sendo 4 traseiras e 4 internas) e com conectores 6x SATA 6Gb/s. Processador AMD de ultima geração para socket FM2 + e processamento de 64 bits; Com 4 núcleos e velocidade de clock no mínimo de 4.0 GHz; Cache mínimo de 4MB e frequência de 3.3GHz ou superior. Módulo de memória DDR3 de 4Gb com transferência de 1.333MHz (PC3 - 10600). Com latência: 9,8,7,6, com certificação da placa mãe. HD 500GB 7200 RPM 64MB Cache SATA II 6.0Gb/s 3.5. Drive DVD/RW Samsung SH-222BB. Gabinete ATX Com 2 baias expostas de 5.25, 1 baia de 3.5" para leitor de cartão, 2x USB 2.0, 1x MIC x e 1x Áudio com Fonte de alimentação com potência de 300W Real e cooler de 8cm; Entrada AC de 115/230V, 60Hz e com conectores: 1x Conector MB ATX (24 pinos), 1x Conector ATX 12V (4 pinos), 1x Conector IDE e 2x Conector SATA. Teclado e mouse Com conector USB. Teclado com 107 teclas de superfície texturizada para toque suave e padrão ABNT2; Mouse óptico com 3 botões com scroll e 1,6m de cabo. Monitor de LED tamanho da tela de 18.5´, Contraste de 20.000.000:1 dinâmico e 1000:1 de estático; Tempo de resposta de 5ms ou menos, brilho de pelo menos 200 cd/m²; resolução de pelo menos 1366 x 768 @ 60Hz com 16,7milhões de cores; ângulo de visão horizontal 90° e vertical 50° ou superior; Com entradas 1x D-Sub. Com cabos, manuais e CD’s de instalação inclusos. Produto com PPB. Garantia: 12 meses on-site.</v>
      </c>
      <c r="C10" s="69" t="str">
        <f>IF(A10="","",VLOOKUP(A10,'LISTA 1'!$A$1:$C$305,3,0))</f>
        <v>unid.</v>
      </c>
      <c r="D10" s="70">
        <f>IF(A10="","",VLOOKUP(A10,'LISTA 2'!$A$1:$B$305,2,0))</f>
        <v>1987.9</v>
      </c>
      <c r="E10" s="70" t="e">
        <f>IF(A10="","",D10*I10)</f>
        <v>#VALUE!</v>
      </c>
      <c r="F10" s="71"/>
      <c r="G10" s="68" t="str">
        <f>IF(A10="","",VLOOKUP(A10,'LISTA 3'!$A$1:$B$421,2,0))</f>
        <v>40.343.162/0001-47 PC HELP MANUTENCAO E INFORMATICA LTDA </v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>
        <f>IF(DADOS!A17="","",VLOOKUP(DADOS!A17,DADOS!A17,1,FALSE))</f>
        <v>2</v>
      </c>
      <c r="B11" s="68" t="str">
        <f>IF(A11="","",VLOOKUP(A11,'LISTA 1'!$A$1:$B$305,2,0))</f>
        <v>2 - Computadores tipo II com Monitor de LED tamanho de tela de 24" polegada
Microcomputador com Placa mãe Com socket 1150 e 4x slots de memória DIMM, podendo chegar no máximo de 32GB, DDR3 1066/1333/1600 MHz; Slots de expansão: com 1x PCI Express 3.0 , 2x PCI Express 2.0 , 1x PCI; Multi suporte de saída: 2 porta PS/2 para teclado e mouse, 1x D-Sub, 1x DVI, 1X HDMI, 1x DisplayPort, 1 porta LAN RJ45(10/100/1000 Mbit), 3 entradas de áudio (8 de Canais) ; 8 portas USB 3.0/ 2.0 (sendo 4 traseiras e 4 internas), 4 portas USB 2.0/1.1 (sendo 2 traseiras e 2 internas) e com conectores 2x SATA 3Gb/s e 4x SATA 6Gb/s. Processador Intel de ultima geração socket 1150 e processamento de 64 bits; Com 4 núcleos, Com velocidade do clock no mínimo de 3.6GHz e cache mínimo de 4Mb. Memória de 8 GB em 2(dois) Módulos de memória DDR3 de 4Gb com transferência de 1.333MHz (PC3 - 10600). Com latência: 9,8,7,6, com certificação da placa mãe. HD Com 1 TB SATA III; taxa de transferência de dados máxima para host de 6 Gb/s; com velocidade de rotação 7200RPM e cachê de 64. Drive DVD/RW Samsung SH-222BB; Gabinete ATX Com 2 baias expostas de 5.25, 1 baia de 3.5" para leitor de cartão, 2x USB 2.0, 1x MIC x e 1x Áudio com Fonte de alimentação com potência de 400W Real e 2x Coolers sendo 1 vertical de 80mm e 1 horizontal de 90mm; Entrada AC de 115/230V, 60Hz e com conectores: 1x de 24 pinos, 2x de 4 pinos, 1x de 6+2 pinos, 4x SATA e 1x de 4 pinos P4+P4. Teclado e mouse Com conector USB. Teclado com 107 teclas de superfície texturizada para toque suave e padrão ABNT2; Mouse óptico com 3 botões com scroll e 1,6m de cabo. Monitor de LED tamanho de tela de 24" polegadas, Contraste de 80.000.000:1 dinâmico e 1000:1 de estático; tempo de resposta 1ms GTG no máximo com taxa de 144Hz, brilho de pelo menos 350cd/m³, resolução ao menos de 1920 x 1080 @60Hz e formato de tela de 16:9, com 16,7 milhões de cores, ângulo de visão 170° de horizontal e 160° vertical. Com entrada: 1x D-sub, 1x DVI, 2x HDMI,1x Display port e pelo menos 4x USB 3.0. Placa de vídeo: de 1Gb DDR3 com interface de 256 bits e com clock da memória de até 1800MHz; Com entrada PCI Express 2.0 x16. API 3D DirectX 10, OpenGL 3.1, Com portas: 1x D-sub, 1x HDMI e 1x DVI. Com cabos, manuais e CD’s de instalação inclusos. Produto com PPB. Garantia: 12 meses on-site.</v>
      </c>
      <c r="C11" s="69" t="str">
        <f>IF(A11="","",VLOOKUP(A11,'LISTA 1'!$A$1:$C$305,3,0))</f>
        <v>unid.</v>
      </c>
      <c r="D11" s="70">
        <f>IF(A11="","",VLOOKUP(A11,'LISTA 2'!$A$1:$B$305,2,0))</f>
        <v>4444</v>
      </c>
      <c r="E11" s="70" t="e">
        <f t="shared" ref="E11:E41" si="0">IF(A11="","",D11*I11)</f>
        <v>#VALUE!</v>
      </c>
      <c r="F11" s="71"/>
      <c r="G11" s="68" t="str">
        <f>IF(A11="","",VLOOKUP(A11,'LISTA 3'!$A$1:$B$421,2,0))</f>
        <v>40.343.162/0001-47 PC HELP MANUTENCAO E INFORMATICA LTDA </v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>
        <f>IF(DADOS!A18="","",VLOOKUP(DADOS!A18,DADOS!A18,1,FALSE))</f>
        <v>3</v>
      </c>
      <c r="B12" s="68" t="str">
        <f>IF(A12="","",VLOOKUP(A12,'LISTA 1'!$A$1:$B$305,2,0))</f>
        <v>3 - Computadores tipo III
Placa mãe: Com socket 1150 com 4x slots de memória DIMM, podendo chegar no máximo de 32GB, DDR3 3000/2933/2800/2666/2600/2500/2400/2200/2133/2000/1866/1800/1600/1333 MHz; Slots de expansão: 1 x PCIe 3.0 x16, 1 x PCIe x1 :3 e 2x PCI; Multi suporte de saída: 1 porta PS/2 para teclado ou mouse, 1x D-Sub, 1x DVI, 1X HDMI, 1 porta LAN RJ45(10/100/1000 Mbit), 3 entradas de áudio (7.1 de Canais) ; 6 portas USB 3.0/2.0 (sendo 4 traseiras e 2 internas), 8 portas USB 2.0/1.1 (sendo 2 traseiras e 6 internas) e conectores de armazenamento: 1x M2, 1x SATA expresso e 6x SATA 6Gb /s. Processador: de ultima geração para socket 1150 e processamento de 64 bits; Com 4 núcleos. Com velocidade do clock no mínimo de 3.7GHz; Com cachê mínimo de 6Mb. Memória: 2x modulos de memória 8Gb DDR3 com transferência de 1.600MHz (CL10 SDRAM). Com latência: 9,8,7,6 com certificação da placa mãe. HD: 2x HD's de 1 TB SATA III; taxa de transferência de dados máxima para host de 6 Gb/s; com velocidade de rotação 7200RPM e cachê de 64.
Drive Blu-Ray.</v>
      </c>
      <c r="C12" s="69" t="str">
        <f>IF(A12="","",VLOOKUP(A12,'LISTA 1'!$A$1:$C$305,3,0))</f>
        <v>unid.</v>
      </c>
      <c r="D12" s="70">
        <f>IF(A12="","",VLOOKUP(A12,'LISTA 2'!$A$1:$B$305,2,0))</f>
        <v>6070</v>
      </c>
      <c r="E12" s="70" t="e">
        <f t="shared" si="0"/>
        <v>#VALUE!</v>
      </c>
      <c r="F12" s="71"/>
      <c r="G12" s="68" t="str">
        <f>IF(A12="","",VLOOKUP(A12,'LISTA 3'!$A$1:$B$421,2,0))</f>
        <v>00.461.255/0001-51 HARD SOLUTION INFORMATICA LTDA - EPP</v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>
        <f>IF(DADOS!A19="","",VLOOKUP(DADOS!A19,DADOS!A19,1,FALSE))</f>
        <v>4</v>
      </c>
      <c r="B13" s="68" t="str">
        <f>IF(A13="","",VLOOKUP(A13,'LISTA 1'!$A$1:$B$305,2,0))</f>
        <v>4 - Computadores tipo IV (All in One)
Placa mãe: Intel H81 DDR3 com 2 slots DIMM. Processador: de ultima geração com 4 núcleos,com frequência de 3 GHz, 6Mb de Cache, com taxa de transferência de dados do bus de sistema: 5 GT / s e chipset Intel H61 Expresso. Sistema Operacional: windows 8.1 64 bits ou mais atualizado. Memória: no mínino 8Gb DDR3 SDRAM podendo chegar no máximo 12Gb e com velocidade de clock da memória 1600 MHz. HD:1000 GB HDD SATA, com velocidade de rotação de 7200 RPM. Leitor de Cartões: MS, MMC, MS PRO, SD, SDHC, SDXC. Placa de vídeo: com 2GB dedicados de 128-bit DDR3 e com clock de 730Mhz. Conexões: 4 x USB 2.0, 2 x USB3.0, HDMI IN, HDMI OUT. Drive de DVD: B550 integrado com velocidadede 22X DVD+R, 8X DVD+RW, 16X DVD+R DL, 22X DVD-R, 6X DVD-RW, 12X DVD-RAM, 16X DVD-ROM, 48X CD-R, 32X CD-RW, 48X CD-ROM; Camera: Webcam HD 720P. Tamanho da tela: Tela de 23" LED com resolução de 1920 x 1080; Com Tecnologia multi-touch, com proporção da tela de 16: 9 e painel IPS.</v>
      </c>
      <c r="C13" s="69" t="str">
        <f>IF(A13="","",VLOOKUP(A13,'LISTA 1'!$A$1:$C$305,3,0))</f>
        <v>unid.</v>
      </c>
      <c r="D13" s="70">
        <f>IF(A13="","",VLOOKUP(A13,'LISTA 2'!$A$1:$B$305,2,0))</f>
        <v>4293.5</v>
      </c>
      <c r="E13" s="70" t="e">
        <f t="shared" si="0"/>
        <v>#VALUE!</v>
      </c>
      <c r="F13" s="71"/>
      <c r="G13" s="68" t="str">
        <f>IF(A13="","",VLOOKUP(A13,'LISTA 3'!$A$1:$B$421,2,0))</f>
        <v>40.343.162/0001-47 PC HELP MANUTENCAO E INFORMATICA LTDA </v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1'!$A$1:$B$305,2,0))</f>
        <v/>
      </c>
      <c r="C14" s="69" t="str">
        <f>IF(A14="","",VLOOKUP(A14,'LISTA 1'!$A$1:$C$305,3,0))</f>
        <v/>
      </c>
      <c r="D14" s="70" t="str">
        <f>IF(A14="","",VLOOKUP(A14,'LISTA 2'!$A$1:$B$305,2,0))</f>
        <v/>
      </c>
      <c r="E14" s="70" t="str">
        <f t="shared" si="0"/>
        <v/>
      </c>
      <c r="F14" s="71"/>
      <c r="G14" s="68" t="str">
        <f>IF(A14="","",VLOOKUP(A14,'LISTA 3'!$A$1:$B$421,2,0))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33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5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4" x14ac:dyDescent="0.25">
      <c r="A1" s="4">
        <v>1</v>
      </c>
      <c r="B1" s="3" t="s">
        <v>49</v>
      </c>
      <c r="C1" s="3" t="s">
        <v>50</v>
      </c>
      <c r="D1" s="117"/>
    </row>
    <row r="2" spans="1:4" x14ac:dyDescent="0.25">
      <c r="A2" s="4">
        <v>2</v>
      </c>
      <c r="B2" s="3" t="s">
        <v>51</v>
      </c>
      <c r="C2" s="3" t="s">
        <v>50</v>
      </c>
      <c r="D2" s="117"/>
    </row>
    <row r="3" spans="1:4" x14ac:dyDescent="0.25">
      <c r="A3" s="4">
        <v>3</v>
      </c>
      <c r="B3" s="3" t="s">
        <v>52</v>
      </c>
      <c r="C3" s="3" t="s">
        <v>50</v>
      </c>
      <c r="D3" s="117"/>
    </row>
    <row r="4" spans="1:4" x14ac:dyDescent="0.25">
      <c r="A4" s="4">
        <v>4</v>
      </c>
      <c r="B4" s="3" t="s">
        <v>53</v>
      </c>
      <c r="C4" s="3" t="s">
        <v>50</v>
      </c>
      <c r="D4" s="11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1</v>
      </c>
      <c r="B1" s="5">
        <v>1987.9</v>
      </c>
    </row>
    <row r="2" spans="1:2" x14ac:dyDescent="0.25">
      <c r="A2" s="6">
        <v>2</v>
      </c>
      <c r="B2" s="5">
        <v>4444</v>
      </c>
    </row>
    <row r="3" spans="1:2" x14ac:dyDescent="0.25">
      <c r="A3" s="6">
        <v>3</v>
      </c>
      <c r="B3" s="5">
        <v>6070</v>
      </c>
    </row>
    <row r="4" spans="1:2" x14ac:dyDescent="0.25">
      <c r="A4" s="6">
        <v>4</v>
      </c>
      <c r="B4" s="5">
        <v>4293.5</v>
      </c>
    </row>
    <row r="5" spans="1:2" x14ac:dyDescent="0.25">
      <c r="A5" s="6"/>
      <c r="B5" s="5"/>
    </row>
    <row r="6" spans="1:2" x14ac:dyDescent="0.25">
      <c r="A6" s="6"/>
      <c r="B6" s="5"/>
    </row>
    <row r="7" spans="1:2" x14ac:dyDescent="0.25">
      <c r="A7" s="6"/>
      <c r="B7" s="5"/>
    </row>
    <row r="8" spans="1:2" x14ac:dyDescent="0.25">
      <c r="A8" s="6"/>
      <c r="B8" s="5"/>
    </row>
    <row r="9" spans="1:2" x14ac:dyDescent="0.25">
      <c r="A9" s="6"/>
      <c r="B9" s="5"/>
    </row>
    <row r="10" spans="1:2" x14ac:dyDescent="0.25">
      <c r="A10" s="6"/>
      <c r="B10" s="5"/>
    </row>
    <row r="11" spans="1:2" x14ac:dyDescent="0.25">
      <c r="A11" s="6"/>
      <c r="B11" s="5"/>
    </row>
    <row r="12" spans="1:2" x14ac:dyDescent="0.25">
      <c r="A12" s="6"/>
      <c r="B12" s="5"/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1</v>
      </c>
      <c r="B1" s="117" t="s">
        <v>54</v>
      </c>
    </row>
    <row r="2" spans="1:2" x14ac:dyDescent="0.25">
      <c r="A2">
        <v>2</v>
      </c>
      <c r="B2" s="117" t="s">
        <v>54</v>
      </c>
    </row>
    <row r="3" spans="1:2" x14ac:dyDescent="0.25">
      <c r="A3">
        <v>3</v>
      </c>
      <c r="B3" s="117" t="s">
        <v>55</v>
      </c>
    </row>
    <row r="4" spans="1:2" x14ac:dyDescent="0.25">
      <c r="A4">
        <v>4</v>
      </c>
      <c r="B4" s="117" t="s">
        <v>54</v>
      </c>
    </row>
    <row r="5" spans="1:2" x14ac:dyDescent="0.25">
      <c r="B5" s="117"/>
    </row>
    <row r="6" spans="1:2" x14ac:dyDescent="0.25">
      <c r="B6" s="117"/>
    </row>
    <row r="7" spans="1:2" x14ac:dyDescent="0.25">
      <c r="B7" s="117"/>
    </row>
    <row r="8" spans="1:2" x14ac:dyDescent="0.25">
      <c r="B8" s="117"/>
    </row>
    <row r="9" spans="1:2" x14ac:dyDescent="0.25">
      <c r="B9" s="117"/>
    </row>
    <row r="10" spans="1:2" x14ac:dyDescent="0.25">
      <c r="B10" s="117"/>
    </row>
    <row r="11" spans="1:2" x14ac:dyDescent="0.25">
      <c r="B11" s="117"/>
    </row>
    <row r="12" spans="1:2" x14ac:dyDescent="0.25">
      <c r="B12" s="117"/>
    </row>
    <row r="13" spans="1:2" x14ac:dyDescent="0.25">
      <c r="B13" s="117"/>
    </row>
    <row r="14" spans="1:2" x14ac:dyDescent="0.25">
      <c r="B14" s="117"/>
    </row>
    <row r="15" spans="1:2" x14ac:dyDescent="0.25">
      <c r="B15" s="117"/>
    </row>
    <row r="16" spans="1:2" x14ac:dyDescent="0.25">
      <c r="B16" s="117"/>
    </row>
    <row r="17" spans="2:2" x14ac:dyDescent="0.25">
      <c r="B17" s="117"/>
    </row>
    <row r="18" spans="2:2" x14ac:dyDescent="0.25">
      <c r="B18" s="117"/>
    </row>
    <row r="19" spans="2:2" x14ac:dyDescent="0.25">
      <c r="B19" s="117"/>
    </row>
    <row r="20" spans="2:2" x14ac:dyDescent="0.25">
      <c r="B20" s="117"/>
    </row>
    <row r="21" spans="2:2" x14ac:dyDescent="0.25">
      <c r="B21" s="117"/>
    </row>
    <row r="22" spans="2:2" x14ac:dyDescent="0.25">
      <c r="B22" s="117"/>
    </row>
    <row r="23" spans="2:2" x14ac:dyDescent="0.25">
      <c r="B23" s="117"/>
    </row>
    <row r="24" spans="2:2" x14ac:dyDescent="0.25">
      <c r="B24" s="117"/>
    </row>
    <row r="25" spans="2:2" x14ac:dyDescent="0.25">
      <c r="B25" s="117"/>
    </row>
    <row r="26" spans="2:2" x14ac:dyDescent="0.25">
      <c r="B26" s="117"/>
    </row>
    <row r="27" spans="2:2" x14ac:dyDescent="0.25">
      <c r="B27" s="117"/>
    </row>
    <row r="28" spans="2:2" x14ac:dyDescent="0.25">
      <c r="B28" s="117"/>
    </row>
    <row r="29" spans="2:2" x14ac:dyDescent="0.25">
      <c r="B29" s="117"/>
    </row>
    <row r="30" spans="2:2" x14ac:dyDescent="0.25">
      <c r="B30" s="117"/>
    </row>
    <row r="31" spans="2:2" x14ac:dyDescent="0.25">
      <c r="B31" s="117"/>
    </row>
    <row r="32" spans="2:2" x14ac:dyDescent="0.25">
      <c r="B32" s="117"/>
    </row>
    <row r="33" spans="2:2" x14ac:dyDescent="0.25">
      <c r="B33" s="117"/>
    </row>
    <row r="34" spans="2:2" x14ac:dyDescent="0.25">
      <c r="B34" s="11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20" t="s">
        <v>43</v>
      </c>
      <c r="B1" s="121"/>
      <c r="C1" s="121"/>
      <c r="D1" s="121"/>
      <c r="E1" s="121"/>
      <c r="F1" s="122"/>
    </row>
    <row r="2" spans="1:6" ht="15.75" thickBot="1" x14ac:dyDescent="0.3">
      <c r="A2" s="123"/>
      <c r="B2" s="124"/>
      <c r="C2" s="124"/>
      <c r="D2" s="124"/>
      <c r="E2" s="124"/>
      <c r="F2" s="125"/>
    </row>
    <row r="3" spans="1:6" ht="103.5" x14ac:dyDescent="0.5">
      <c r="A3" s="102" t="s">
        <v>45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38</v>
      </c>
      <c r="B5" s="126" t="s">
        <v>46</v>
      </c>
      <c r="C5" s="127"/>
      <c r="D5" s="127"/>
      <c r="E5" s="127"/>
      <c r="F5" s="128"/>
    </row>
    <row r="6" spans="1:6" ht="21.75" thickBot="1" x14ac:dyDescent="0.4">
      <c r="A6" s="104" t="s">
        <v>39</v>
      </c>
      <c r="B6" s="129"/>
      <c r="C6" s="130"/>
      <c r="D6" s="130"/>
      <c r="E6" s="130"/>
      <c r="F6" s="131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40</v>
      </c>
      <c r="B31" s="100"/>
      <c r="C31" s="100"/>
      <c r="D31" s="100"/>
      <c r="E31" s="100"/>
      <c r="F31" s="101"/>
    </row>
    <row r="32" spans="1:6" ht="21" x14ac:dyDescent="0.35">
      <c r="A32" s="104" t="s">
        <v>41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42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2017-08-01T13:28:15Z</dcterms:modified>
</cp:coreProperties>
</file>