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E13" i="6"/>
  <c r="I13" i="6"/>
  <c r="A14" i="6"/>
  <c r="B14" i="6" s="1"/>
  <c r="I14" i="6"/>
  <c r="A15" i="6"/>
  <c r="C15" i="6" s="1"/>
  <c r="G15" i="6"/>
  <c r="I15" i="6"/>
  <c r="A16" i="6"/>
  <c r="B16" i="6" s="1"/>
  <c r="I16" i="6"/>
  <c r="A17" i="6"/>
  <c r="B17" i="6" s="1"/>
  <c r="I17" i="6"/>
  <c r="A18" i="6"/>
  <c r="B18" i="6" s="1"/>
  <c r="I18" i="6"/>
  <c r="A19" i="6"/>
  <c r="C19" i="6" s="1"/>
  <c r="I19" i="6"/>
  <c r="A20" i="6"/>
  <c r="C20" i="6" s="1"/>
  <c r="I20" i="6"/>
  <c r="A21" i="6"/>
  <c r="B21" i="6" s="1"/>
  <c r="C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E65" i="6" s="1"/>
  <c r="A64" i="6"/>
  <c r="A63" i="6"/>
  <c r="E63" i="6" s="1"/>
  <c r="A62" i="6"/>
  <c r="A61" i="6"/>
  <c r="E61" i="6" s="1"/>
  <c r="A60" i="6"/>
  <c r="A59" i="6"/>
  <c r="E59" i="6" s="1"/>
  <c r="A58" i="6"/>
  <c r="A57" i="6"/>
  <c r="A56" i="6"/>
  <c r="B56" i="6" s="1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E41" i="6" s="1"/>
  <c r="A40" i="6"/>
  <c r="A39" i="6"/>
  <c r="B39" i="6" s="1"/>
  <c r="A38" i="6"/>
  <c r="A37" i="6"/>
  <c r="A36" i="6"/>
  <c r="C36" i="6" s="1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D25" i="6" s="1"/>
  <c r="A24" i="6"/>
  <c r="A23" i="6"/>
  <c r="B23" i="6" s="1"/>
  <c r="A22" i="6"/>
  <c r="C69" i="6"/>
  <c r="B68" i="6"/>
  <c r="E66" i="6"/>
  <c r="B64" i="6"/>
  <c r="D62" i="6"/>
  <c r="E62" i="6"/>
  <c r="B60" i="6"/>
  <c r="E58" i="6"/>
  <c r="E57" i="6"/>
  <c r="E54" i="6"/>
  <c r="E53" i="6"/>
  <c r="B52" i="6"/>
  <c r="E50" i="6"/>
  <c r="B49" i="6"/>
  <c r="E49" i="6"/>
  <c r="G48" i="6"/>
  <c r="E46" i="6"/>
  <c r="E45" i="6"/>
  <c r="G44" i="6"/>
  <c r="E42" i="6"/>
  <c r="E40" i="6"/>
  <c r="E38" i="6"/>
  <c r="D37" i="6"/>
  <c r="E34" i="6"/>
  <c r="D33" i="6"/>
  <c r="C32" i="6"/>
  <c r="E30" i="6"/>
  <c r="D29" i="6"/>
  <c r="C28" i="6"/>
  <c r="E26" i="6"/>
  <c r="C24" i="6"/>
  <c r="E22" i="6"/>
  <c r="B74" i="6"/>
  <c r="E73" i="6"/>
  <c r="D72" i="6"/>
  <c r="B70" i="6"/>
  <c r="B16" i="1"/>
  <c r="E507" i="6"/>
  <c r="E17" i="6" l="1"/>
  <c r="D21" i="6"/>
  <c r="E20" i="6"/>
  <c r="C17" i="6"/>
  <c r="C16" i="6"/>
  <c r="E14" i="6"/>
  <c r="D13" i="6"/>
  <c r="E16" i="6"/>
  <c r="G20" i="6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<sst xmlns="http://schemas.openxmlformats.org/spreadsheetml/2006/main" count="64" uniqueCount="56">
  <si>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</si>
  <si>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</si>
  <si>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</si>
  <si>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</si>
  <si>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</si>
  <si>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</si>
  <si>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</si>
  <si>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</si>
  <si>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</si>
  <si>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</si>
  <si>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</si>
  <si>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</si>
  <si>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</si>
  <si>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</si>
  <si>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</si>
  <si>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</si>
  <si>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</si>
  <si>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</si>
  <si>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</si>
  <si>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</si>
  <si>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</si>
  <si>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</si>
  <si>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</si>
  <si>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</si>
  <si>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</si>
  <si>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</si>
  <si>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</si>
  <si>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</si>
  <si>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</si>
  <si>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</si>
  <si>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</si>
  <si>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</si>
  <si>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</si>
  <si>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</si>
  <si>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</si>
  <si>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</si>
  <si>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</si>
  <si>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</si>
  <si>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</si>
  <si>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</si>
  <si>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</si>
  <si>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</si>
  <si>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</si>
  <si>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</si>
  <si>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</si>
  <si>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</si>
  <si>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</si>
  <si>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</si>
  <si>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ELETRODOMÉSTICOS - PREGÃO 52/2016 PROAD</t>
  </si>
  <si>
    <t>FORNO DE MICROONDAS 22L 110V/220V Em aço inox; Opções de temperatura automático; Branco; Potência 900W com vários níveis; Com prato giratório, opção de descongelamento e trava de segurança.</t>
  </si>
  <si>
    <t>REFRIGERADOR ATÉ 120L (TIPO FRIGOBAR) 110V/220V. Com selo procel de eficiência energética A</t>
  </si>
  <si>
    <t>GELADEIRA tipo duplex, com 02 portas independentes. Capacidade líquida total (freezer + refrigerador) mínima de 380 litros; pintura na cor branca; com termostato para refrigerador; prateleiras internas reguláveis; prateleiras da porta reguláveis; porta laticínios; porta ovos; gaveta para legumes; rodízios e pés reguláveis; tensão de alimentação de 127v. Etiqueta Nacional de Consumo de Energia (ENCE) Classe A.</t>
  </si>
  <si>
    <t>und</t>
  </si>
  <si>
    <t>13.729.630/0001-43 P.L.DO B.GUIMARÃES</t>
  </si>
  <si>
    <t>11.094.173/0001-32 OFICCE DO BRASIL</t>
  </si>
  <si>
    <t>11.240.263/0001-94 SNDR COMERCIO E PRODUTOS DE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</si>
</sst>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B14" sqref="B14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48</v>
      </c>
      <c r="B2" s="16"/>
      <c r="C2" s="17"/>
      <c r="D2" s="39"/>
      <c r="E2" s="17"/>
      <c r="F2" s="39"/>
      <c r="G2" s="12"/>
      <c r="H2" s="13"/>
    </row>
    <row r="3" spans="1:8" ht="18.75" x14ac:dyDescent="0.25">
      <c r="A3" s="119"/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10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1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2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3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4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5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6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7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8</v>
      </c>
      <c r="B14" s="23"/>
      <c r="C14" s="24"/>
      <c r="D14" s="42"/>
      <c r="E14" s="1" t="s">
        <v>9</v>
      </c>
      <c r="F14" s="8">
        <f>SUM(G16:G72)</f>
        <v>0</v>
      </c>
      <c r="G14" s="12"/>
      <c r="H14" s="13"/>
    </row>
    <row r="15" spans="1:8" ht="30" x14ac:dyDescent="0.25">
      <c r="A15" s="25" t="s">
        <v>15</v>
      </c>
      <c r="B15" s="2" t="s">
        <v>11</v>
      </c>
      <c r="C15" s="26" t="s">
        <v>47</v>
      </c>
      <c r="D15" s="26" t="s">
        <v>16</v>
      </c>
      <c r="E15" s="26" t="s">
        <v>12</v>
      </c>
      <c r="F15" s="26" t="s">
        <v>13</v>
      </c>
      <c r="G15" s="26" t="s">
        <v>14</v>
      </c>
    </row>
    <row r="16" spans="1:8" ht="75.75" customHeight="1" x14ac:dyDescent="0.25">
      <c r="A16" s="9">
        <v>5</v>
      </c>
      <c r="B16" s="37" t="str">
        <f>IF(A16="","",VLOOKUP(A16,'LISTA 1'!$A$1:$B$305,2,0))</f>
        <v>FORNO DE MICROONDAS 22L 110V/220V Em aço inox; Opções de temperatura automático; Branco; Potência 900W com vários níveis; Com prato giratório, opção de descongelamento e trava de segurança.</v>
      </c>
      <c r="C16" s="27" t="str">
        <f>IF(A16="","",VLOOKUP(A16,'LISTA 1'!$A$1:$C$305,3,0))</f>
        <v>und</v>
      </c>
      <c r="D16" s="118" t="str">
        <f>IF(A16="","",VLOOKUP(A16,'LISTA 3'!$A$1:$B$421,2,0))</f>
        <v>13.729.630/0001-43 P.L.DO B.GUIMARÃES</v>
      </c>
      <c r="E16" s="28">
        <f>IF(A16="","",VLOOKUP(A16,'LISTA 2'!$A$1:$B$305,2,0))</f>
        <v>405</v>
      </c>
      <c r="F16" s="9"/>
      <c r="G16" s="28" t="str">
        <f>IF(F16="","",E16*F16)</f>
        <v/>
      </c>
    </row>
    <row r="17" spans="1:7" ht="75.75" customHeight="1" x14ac:dyDescent="0.25">
      <c r="A17" s="9">
        <v>9</v>
      </c>
      <c r="B17" s="37" t="str">
        <f>IF(A17="","",VLOOKUP(A17,'LISTA 1'!$A$1:$B$305,2,0))</f>
        <v>REFRIGERADOR ATÉ 120L (TIPO FRIGOBAR) 110V/220V. Com selo procel de eficiência energética A</v>
      </c>
      <c r="C17" s="27" t="str">
        <f>IF(A17="","",VLOOKUP(A17,'LISTA 1'!$A$1:$C$305,3,0))</f>
        <v>und</v>
      </c>
      <c r="D17" s="118" t="str">
        <f>IF(A17="","",VLOOKUP(A17,'LISTA 3'!$A$1:$B$421,2,0))</f>
        <v>11.094.173/0001-32 OFICCE DO BRASIL</v>
      </c>
      <c r="E17" s="28">
        <f>IF(A17="","",VLOOKUP(A17,'LISTA 2'!$A$1:$B$305,2,0))</f>
        <v>846.83</v>
      </c>
      <c r="F17" s="9"/>
      <c r="G17" s="28" t="str">
        <f t="shared" ref="G17:G72" si="0">IF(F17="","",E17*F17)</f>
        <v/>
      </c>
    </row>
    <row r="18" spans="1:7" ht="75.75" customHeight="1" x14ac:dyDescent="0.25">
      <c r="A18" s="9">
        <v>11</v>
      </c>
      <c r="B18" s="37" t="str">
        <f>IF(A18="","",VLOOKUP(A18,'LISTA 1'!$A$1:$B$305,2,0))</f>
        <v>GELADEIRA tipo duplex, com 02 portas independentes. Capacidade líquida total (freezer + refrigerador) mínima de 380 litros; pintura na cor branca; com termostato para refrigerador; prateleiras internas reguláveis; prateleiras da porta reguláveis; porta laticínios; porta ovos; gaveta para legumes; rodízios e pés reguláveis; tensão de alimentação de 127v. Etiqueta Nacional de Consumo de Energia (ENCE) Classe A.</v>
      </c>
      <c r="C18" s="27" t="str">
        <f>IF(A18="","",VLOOKUP(A18,'LISTA 1'!$A$1:$C$305,3,0))</f>
        <v>und</v>
      </c>
      <c r="D18" s="118" t="str">
        <f>IF(A18="","",VLOOKUP(A18,'LISTA 3'!$A$1:$B$421,2,0))</f>
        <v>11.240.263/0001-94 SNDR COMERCIO E PRODUTOS DE INFO</v>
      </c>
      <c r="E18" s="28">
        <f>IF(A18="","",VLOOKUP(A18,'LISTA 2'!$A$1:$B$305,2,0))</f>
        <v>2234</v>
      </c>
      <c r="F18" s="9"/>
      <c r="G18" s="28" t="str">
        <f t="shared" si="0"/>
        <v/>
      </c>
    </row>
    <row r="19" spans="1:7" ht="75.75" hidden="1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hidden="1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hidden="1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hidden="1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hidden="1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hidden="1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hidden="1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hidden="1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hidden="1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hidden="1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hidden="1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hidden="1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hidden="1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hidden="1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hidden="1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hidden="1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hidden="1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hidden="1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hidden="1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hidden="1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hidden="1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hidden="1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hidden="1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hidden="1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hidden="1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hidden="1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hidden="1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hidden="1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hidden="1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hidden="1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hidden="1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hidden="1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hidden="1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hidden="1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hidden="1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hidden="1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hidden="1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hidden="1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hidden="1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hidden="1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hidden="1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hidden="1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hidden="1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hidden="1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hidden="1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hidden="1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hidden="1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hidden="1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hidden="1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hidden="1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hidden="1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hidden="1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hidden="1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hidden="1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44</v>
      </c>
      <c r="B1" s="113"/>
      <c r="C1" s="114"/>
      <c r="D1" s="115"/>
      <c r="E1" s="115"/>
      <c r="F1" s="115"/>
      <c r="G1" s="116"/>
      <c r="H1" s="81" t="s">
        <v>17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ELETRODOMÉSTICOS - PREGÃO 52/2016 PROAD</v>
      </c>
      <c r="C2" s="75"/>
      <c r="D2" s="111" t="s">
        <v>37</v>
      </c>
      <c r="E2" s="108"/>
      <c r="F2" s="108"/>
      <c r="G2" s="109"/>
      <c r="H2" s="81" t="s">
        <v>1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18</v>
      </c>
      <c r="F3" s="97"/>
      <c r="G3" s="98"/>
      <c r="H3" s="81" t="s">
        <v>2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19</v>
      </c>
      <c r="F4" s="91"/>
      <c r="G4" s="93"/>
      <c r="H4" s="81" t="s">
        <v>20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21</v>
      </c>
      <c r="F5" s="91"/>
      <c r="G5" s="93"/>
      <c r="H5" s="81" t="s">
        <v>4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22</v>
      </c>
      <c r="F6" s="91"/>
      <c r="G6" s="93"/>
      <c r="H6" s="81" t="s">
        <v>5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14</v>
      </c>
      <c r="C7" s="79"/>
      <c r="D7" s="80"/>
      <c r="E7" s="94" t="s">
        <v>23</v>
      </c>
      <c r="F7" s="91"/>
      <c r="G7" s="95"/>
      <c r="H7" s="81" t="s">
        <v>6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35</v>
      </c>
      <c r="H8" s="81" t="s">
        <v>24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25</v>
      </c>
      <c r="B9" s="50" t="s">
        <v>26</v>
      </c>
      <c r="C9" s="51" t="s">
        <v>27</v>
      </c>
      <c r="D9" s="52" t="s">
        <v>28</v>
      </c>
      <c r="E9" s="52" t="s">
        <v>29</v>
      </c>
      <c r="F9" s="52"/>
      <c r="G9" s="52" t="s">
        <v>36</v>
      </c>
      <c r="H9" s="53" t="s">
        <v>34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30</v>
      </c>
      <c r="AO9" s="54" t="s">
        <v>31</v>
      </c>
      <c r="AP9" s="54" t="s">
        <v>32</v>
      </c>
    </row>
    <row r="10" spans="1:42" ht="72" customHeight="1" x14ac:dyDescent="0.25">
      <c r="A10" s="47">
        <f>IF(DADOS!A16="","",VLOOKUP(DADOS!A16,DADOS!A16,1,FALSE))</f>
        <v>5</v>
      </c>
      <c r="B10" s="68" t="str">
        <f>IF(A10="","",VLOOKUP(A10,'LISTA 1'!$A$1:$B$305,2,0))</f>
        <v>FORNO DE MICROONDAS 22L 110V/220V Em aço inox; Opções de temperatura automático; Branco; Potência 900W com vários níveis; Com prato giratório, opção de descongelamento e trava de segurança.</v>
      </c>
      <c r="C10" s="69" t="str">
        <f>IF(A10="","",VLOOKUP(A10,'LISTA 1'!$A$1:$C$305,3,0))</f>
        <v>und</v>
      </c>
      <c r="D10" s="70">
        <f>IF(A10="","",VLOOKUP(A10,'LISTA 2'!$A$1:$B$305,2,0))</f>
        <v>405</v>
      </c>
      <c r="E10" s="70" t="e">
        <f>IF(A10="","",D10*I10)</f>
        <v>#VALUE!</v>
      </c>
      <c r="F10" s="71"/>
      <c r="G10" s="68" t="str">
        <f>IF(A10="","",VLOOKUP(A10,'LISTA 3'!$A$1:$B$421,2,0))</f>
        <v>13.729.630/0001-43 P.L.DO B.GUIMARÃES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>
        <f>IF(DADOS!A17="","",VLOOKUP(DADOS!A17,DADOS!A17,1,FALSE))</f>
        <v>9</v>
      </c>
      <c r="B11" s="68" t="str">
        <f>IF(A11="","",VLOOKUP(A11,'LISTA 1'!$A$1:$B$305,2,0))</f>
        <v>REFRIGERADOR ATÉ 120L (TIPO FRIGOBAR) 110V/220V. Com selo procel de eficiência energética A</v>
      </c>
      <c r="C11" s="69" t="str">
        <f>IF(A11="","",VLOOKUP(A11,'LISTA 1'!$A$1:$C$305,3,0))</f>
        <v>und</v>
      </c>
      <c r="D11" s="70">
        <f>IF(A11="","",VLOOKUP(A11,'LISTA 2'!$A$1:$B$305,2,0))</f>
        <v>846.83</v>
      </c>
      <c r="E11" s="70" t="e">
        <f t="shared" ref="E11:E41" si="0">IF(A11="","",D11*I11)</f>
        <v>#VALUE!</v>
      </c>
      <c r="F11" s="71"/>
      <c r="G11" s="68" t="str">
        <f>IF(A11="","",VLOOKUP(A11,'LISTA 3'!$A$1:$B$421,2,0))</f>
        <v>11.094.173/0001-32 OFICCE DO BRASIL</v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>
        <f>IF(DADOS!A18="","",VLOOKUP(DADOS!A18,DADOS!A18,1,FALSE))</f>
        <v>11</v>
      </c>
      <c r="B12" s="68" t="str">
        <f>IF(A12="","",VLOOKUP(A12,'LISTA 1'!$A$1:$B$305,2,0))</f>
        <v>GELADEIRA tipo duplex, com 02 portas independentes. Capacidade líquida total (freezer + refrigerador) mínima de 380 litros; pintura na cor branca; com termostato para refrigerador; prateleiras internas reguláveis; prateleiras da porta reguláveis; porta laticínios; porta ovos; gaveta para legumes; rodízios e pés reguláveis; tensão de alimentação de 127v. Etiqueta Nacional de Consumo de Energia (ENCE) Classe A.</v>
      </c>
      <c r="C12" s="69" t="str">
        <f>IF(A12="","",VLOOKUP(A12,'LISTA 1'!$A$1:$C$305,3,0))</f>
        <v>und</v>
      </c>
      <c r="D12" s="70">
        <f>IF(A12="","",VLOOKUP(A12,'LISTA 2'!$A$1:$B$305,2,0))</f>
        <v>2234</v>
      </c>
      <c r="E12" s="70" t="e">
        <f t="shared" si="0"/>
        <v>#VALUE!</v>
      </c>
      <c r="F12" s="71"/>
      <c r="G12" s="68" t="str">
        <f>IF(A12="","",VLOOKUP(A12,'LISTA 3'!$A$1:$B$421,2,0))</f>
        <v>11.240.263/0001-94 SNDR COMERCIO E PRODUTOS DE INFO</v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33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5</v>
      </c>
      <c r="B1" s="3" t="s">
        <v>49</v>
      </c>
      <c r="C1" s="3" t="s">
        <v>52</v>
      </c>
    </row>
    <row r="2" spans="1:3" x14ac:dyDescent="0.25">
      <c r="A2" s="4">
        <v>9</v>
      </c>
      <c r="B2" s="3" t="s">
        <v>50</v>
      </c>
      <c r="C2" s="3" t="s">
        <v>52</v>
      </c>
    </row>
    <row r="3" spans="1:3" x14ac:dyDescent="0.25">
      <c r="A3" s="4">
        <v>11</v>
      </c>
      <c r="B3" s="3" t="s">
        <v>51</v>
      </c>
      <c r="C3" s="3" t="s">
        <v>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5</v>
      </c>
      <c r="B1" s="5">
        <v>405</v>
      </c>
    </row>
    <row r="2" spans="1:2" x14ac:dyDescent="0.25">
      <c r="A2" s="6">
        <v>9</v>
      </c>
      <c r="B2" s="5">
        <v>846.83</v>
      </c>
    </row>
    <row r="3" spans="1:2" x14ac:dyDescent="0.25">
      <c r="A3" s="6">
        <v>11</v>
      </c>
      <c r="B3" s="5">
        <v>2234</v>
      </c>
    </row>
    <row r="4" spans="1:2" x14ac:dyDescent="0.25">
      <c r="A4" s="6"/>
      <c r="B4" s="5"/>
    </row>
    <row r="5" spans="1:2" x14ac:dyDescent="0.25">
      <c r="A5" s="6"/>
      <c r="B5" s="5"/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5</v>
      </c>
      <c r="B1" s="117" t="s">
        <v>53</v>
      </c>
    </row>
    <row r="2" spans="1:2" x14ac:dyDescent="0.25">
      <c r="A2">
        <v>9</v>
      </c>
      <c r="B2" s="117" t="s">
        <v>54</v>
      </c>
    </row>
    <row r="3" spans="1:2" x14ac:dyDescent="0.25">
      <c r="A3">
        <v>11</v>
      </c>
      <c r="B3" s="117" t="s">
        <v>55</v>
      </c>
    </row>
    <row r="4" spans="1:2" x14ac:dyDescent="0.25">
      <c r="B4" s="117"/>
    </row>
    <row r="5" spans="1:2" x14ac:dyDescent="0.25">
      <c r="B5" s="117"/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43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45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38</v>
      </c>
      <c r="B5" s="126" t="s">
        <v>46</v>
      </c>
      <c r="C5" s="127"/>
      <c r="D5" s="127"/>
      <c r="E5" s="127"/>
      <c r="F5" s="128"/>
    </row>
    <row r="6" spans="1:6" ht="21.75" thickBot="1" x14ac:dyDescent="0.4">
      <c r="A6" s="104" t="s">
        <v>39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40</v>
      </c>
      <c r="B31" s="100"/>
      <c r="C31" s="100"/>
      <c r="D31" s="100"/>
      <c r="E31" s="100"/>
      <c r="F31" s="101"/>
    </row>
    <row r="32" spans="1:6" ht="21" x14ac:dyDescent="0.35">
      <c r="A32" s="104" t="s">
        <v>41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42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2017-08-01T13:30:13Z</dcterms:modified>
</cp:coreProperties>
</file>