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 s="1"/>
  <c r="I13" i="6"/>
  <c r="A14" i="6"/>
  <c r="B14" i="6" s="1"/>
  <c r="I14" i="6"/>
  <c r="A15" i="6"/>
  <c r="C15" i="6" s="1"/>
  <c r="G15" i="6"/>
  <c r="I15" i="6"/>
  <c r="A16" i="6"/>
  <c r="B16" i="6" s="1"/>
  <c r="I16" i="6"/>
  <c r="A17" i="6"/>
  <c r="B17" i="6" s="1"/>
  <c r="C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C16" i="6" l="1"/>
  <c r="E14" i="6"/>
  <c r="G20" i="6"/>
  <c r="B20" i="6"/>
  <c r="B19" i="6"/>
  <c r="D16" i="6"/>
  <c r="E16" i="6" s="1"/>
  <c r="D20" i="6"/>
  <c r="D17" i="6"/>
  <c r="E17" i="6" s="1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E15" i="6" s="1"/>
  <c r="C14" i="6"/>
  <c r="G13" i="6"/>
  <c r="D11" i="6"/>
  <c r="E11" i="6" s="1"/>
  <c r="C10" i="6"/>
  <c r="E18" i="6"/>
  <c r="D18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<sst xmlns="http://schemas.openxmlformats.org/spreadsheetml/2006/main" count="82" uniqueCount="64">
  <si>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</si>
  <si>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</si>
  <si>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</si>
  <si>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</si>
  <si>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</si>
  <si>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</si>
  <si>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</si>
  <si>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</si>
  <si>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</si>
  <si>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</si>
  <si>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</si>
  <si>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</si>
  <si>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</si>
  <si>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</si>
  <si>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</si>
  <si>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</si>
  <si>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</si>
  <si>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</si>
  <si>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</si>
  <si>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</si>
  <si>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</si>
  <si>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</si>
  <si>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</si>
  <si>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</si>
  <si>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</si>
  <si>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</si>
  <si>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</si>
  <si>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</si>
  <si>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</si>
  <si>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</si>
  <si>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</si>
  <si>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</si>
  <si>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</si>
  <si>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</si>
  <si>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</si>
  <si>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</si>
  <si>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</si>
  <si>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</si>
  <si>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</si>
  <si>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</si>
  <si>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</si>
  <si>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</si>
  <si>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</si>
  <si>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</si>
  <si>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</si>
  <si>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</si>
  <si>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</si>
  <si>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</si>
  <si>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UNID.</t>
  </si>
  <si>
    <t>MOBILIÁRIO - PREGÃO 5/2017 PROAD</t>
  </si>
  <si>
    <t>Armário diretor fechado com porta de correr. Armário med: L 900 X P 430 X H 1620.</t>
  </si>
  <si>
    <t>ARMÁRIO BAIXO FECHADO DUPLO CREDENCE. Dimensões: 740mm (altura) x 478mm (profundidade) x1800mm (largura). (COR A DEFINIR)</t>
  </si>
  <si>
    <t>CADEIRA GIRATÓRIA OPERACIONAL C/ BRAÇOS, EM TECIDO. Assento: 460 mm (largura mínima) x 460 mm (profundidade mínima); encosto: 400 mm (largura mínima) x 350 mm (extensão vertical mínima); apóia-braços: 40 mm (largura mínima) x 200 mm (comprimento mínimo); FCor a definir</t>
  </si>
  <si>
    <t>CADEIRA GIRATÓRIA OPERACIONAL S/BRAÇOS, EM TECIDO. Assento: 460 mm (largura mínima) x 460 mm (profundiCor a definir.</t>
  </si>
  <si>
    <t>CADEIRA GIRATÓRIA TIPO DIRETOR (ESPALDAR ALTO) EM COURO SINTÉTICO. Assento 480x480mm (+/-10mm), Encosto: 470x510mm(+/-10mm); alt. mín. do assento: 480mm, alt. máx. do assento: 570mm, alt. total máxima: 1118mm; Selo INMETRO e Normas da ABNT. Cor a definir.</t>
  </si>
  <si>
    <t>Gaveteiro volante com 4 gavetas, corpo confeccionado em mdp termo estabilizado e prensado revestido em ambas as faces em laminado melaminico baixa pressão (bp).Gaveteiro med: L 300 X P 510 X H 715mm. Medidas conforme norma ABNT: NBR 13961/2010.</t>
  </si>
  <si>
    <t>MESA PARA COMPUTADOR C/ 2 GAVETAS E TECLADO REBAIXADO E DESLIZANTE. Com porta CPU; Medidas: 1,40 x 0,70 x 0,74 m. (COR A DEFINIR) MESA</t>
  </si>
  <si>
    <t>MESA PARA COMPUTADOR SEM GAVETAS E TECLADO REBAIXADO E DESLIZANTE. Porta CPU; Medidas: 1,00 x 0,60 x 0,74 m. (COR A DEFINIR) MESA</t>
  </si>
  <si>
    <t>MESA PARA PROFESSOR, Tampo em MDF de 25 mm, com 900 mm x 600 mm x 740 mm, revestido com BP na face inferior e laminado melamínico de alta pressão na face superior. Cor a ser determinada.</t>
  </si>
  <si>
    <t>SIAO COMERCIO E DISTRIBUICAO DE MOVEIS Email siaomoveisltda@gmail.com Fone 21 37065993</t>
  </si>
  <si>
    <t>ELIAS ALVES DE OLIVEIRA LICITACOES Email elias.athiclean@outlook.com Fone 19 38974736</t>
  </si>
  <si>
    <t>OFFICE SOLUCAO EM COMERCIO DE MOVEIS  Email office-ro@uol.com.br Fone 22 27604910</t>
  </si>
  <si>
    <t>LAYOUT MOVEIS PARA ESCRITORIO LTDA Email marcelocanani@layout.ind.br Fone 54 32246808</t>
  </si>
  <si>
    <t>OFFICE MAX COMERCIO DE MOVEIS EIRELI  Email officemax@officemax.com.br Fone 11 47926488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</si>
</sst>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B26" sqref="B26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21" x14ac:dyDescent="0.25">
      <c r="A2" s="15" t="s">
        <v>49</v>
      </c>
      <c r="B2" s="16"/>
      <c r="C2" s="17"/>
      <c r="D2" s="39"/>
      <c r="E2" s="17"/>
      <c r="F2" s="39"/>
      <c r="G2" s="12"/>
      <c r="H2" s="13"/>
    </row>
    <row r="3" spans="1:8" ht="18.75" x14ac:dyDescent="0.25">
      <c r="A3" s="119"/>
      <c r="B3" s="119"/>
      <c r="C3" s="119"/>
      <c r="D3" s="119"/>
      <c r="E3" s="119"/>
      <c r="F3" s="119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10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1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2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3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4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5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6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7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8</v>
      </c>
      <c r="B14" s="23"/>
      <c r="C14" s="24"/>
      <c r="D14" s="42"/>
      <c r="E14" s="1" t="s">
        <v>9</v>
      </c>
      <c r="F14" s="8">
        <f>SUM(G16:G72)</f>
        <v>0</v>
      </c>
      <c r="G14" s="12"/>
      <c r="H14" s="13"/>
    </row>
    <row r="15" spans="1:8" ht="30" x14ac:dyDescent="0.25">
      <c r="A15" s="25" t="s">
        <v>15</v>
      </c>
      <c r="B15" s="2" t="s">
        <v>11</v>
      </c>
      <c r="C15" s="26" t="s">
        <v>47</v>
      </c>
      <c r="D15" s="26" t="s">
        <v>16</v>
      </c>
      <c r="E15" s="26" t="s">
        <v>12</v>
      </c>
      <c r="F15" s="26" t="s">
        <v>13</v>
      </c>
      <c r="G15" s="26" t="s">
        <v>14</v>
      </c>
    </row>
    <row r="16" spans="1:8" ht="75.75" customHeight="1" x14ac:dyDescent="0.25">
      <c r="A16" s="9">
        <v>1</v>
      </c>
      <c r="B16" s="37" t="str">
        <f>IF(A16="","",VLOOKUP(A16,'LISTA 1'!$A$1:$B$305,2,0))</f>
        <v>Armário diretor fechado com porta de correr. Armário med: L 900 X P 430 X H 1620.</v>
      </c>
      <c r="C16" s="27" t="str">
        <f>IF(A16="","",VLOOKUP(A16,'LISTA 1'!$A$1:$C$305,3,0))</f>
        <v>UNID.</v>
      </c>
      <c r="D16" s="118" t="str">
        <f>IF(A16="","",VLOOKUP(A16,'LISTA 3'!$A$1:$B$421,2,0))</f>
        <v>SIAO COMERCIO E DISTRIBUICAO DE MOVEIS Email siaomoveisltda@gmail.com Fone 21 37065993</v>
      </c>
      <c r="E16" s="28">
        <f>IF(A16="","",VLOOKUP(A16,'LISTA 2'!$A$1:$B$305,2,0))</f>
        <v>528</v>
      </c>
      <c r="F16" s="9"/>
      <c r="G16" s="28" t="str">
        <f>IF(F16="","",E16*F16)</f>
        <v/>
      </c>
    </row>
    <row r="17" spans="1:7" ht="75.75" customHeight="1" x14ac:dyDescent="0.25">
      <c r="A17" s="9">
        <v>2</v>
      </c>
      <c r="B17" s="37" t="str">
        <f>IF(A17="","",VLOOKUP(A17,'LISTA 1'!$A$1:$B$305,2,0))</f>
        <v>ARMÁRIO BAIXO FECHADO DUPLO CREDENCE. Dimensões: 740mm (altura) x 478mm (profundidade) x1800mm (largura). (COR A DEFINIR)</v>
      </c>
      <c r="C17" s="27" t="str">
        <f>IF(A17="","",VLOOKUP(A17,'LISTA 1'!$A$1:$C$305,3,0))</f>
        <v>UNID.</v>
      </c>
      <c r="D17" s="118" t="str">
        <f>IF(A17="","",VLOOKUP(A17,'LISTA 3'!$A$1:$B$421,2,0))</f>
        <v>SIAO COMERCIO E DISTRIBUICAO DE MOVEIS Email siaomoveisltda@gmail.com Fone 21 37065993</v>
      </c>
      <c r="E17" s="28">
        <f>IF(A17="","",VLOOKUP(A17,'LISTA 2'!$A$1:$B$305,2,0))</f>
        <v>470</v>
      </c>
      <c r="F17" s="9"/>
      <c r="G17" s="28" t="str">
        <f t="shared" ref="G17:G72" si="0">IF(F17="","",E17*F17)</f>
        <v/>
      </c>
    </row>
    <row r="18" spans="1:7" ht="75.75" customHeight="1" x14ac:dyDescent="0.25">
      <c r="A18" s="9">
        <v>14</v>
      </c>
      <c r="B18" s="37" t="str">
        <f>IF(A18="","",VLOOKUP(A18,'LISTA 1'!$A$1:$B$305,2,0))</f>
        <v>CADEIRA GIRATÓRIA OPERACIONAL C/ BRAÇOS, EM TECIDO. Assento: 460 mm (largura mínima) x 460 mm (profundidade mínima); encosto: 400 mm (largura mínima) x 350 mm (extensão vertical mínima); apóia-braços: 40 mm (largura mínima) x 200 mm (comprimento mínimo); FCor a definir</v>
      </c>
      <c r="C18" s="27" t="str">
        <f>IF(A18="","",VLOOKUP(A18,'LISTA 1'!$A$1:$C$305,3,0))</f>
        <v>UNID.</v>
      </c>
      <c r="D18" s="118" t="str">
        <f>IF(A18="","",VLOOKUP(A18,'LISTA 3'!$A$1:$B$421,2,0))</f>
        <v>ELIAS ALVES DE OLIVEIRA LICITACOES Email elias.athiclean@outlook.com Fone 19 38974736</v>
      </c>
      <c r="E18" s="28">
        <f>IF(A18="","",VLOOKUP(A18,'LISTA 2'!$A$1:$B$305,2,0))</f>
        <v>245.98</v>
      </c>
      <c r="F18" s="9"/>
      <c r="G18" s="28" t="str">
        <f t="shared" si="0"/>
        <v/>
      </c>
    </row>
    <row r="19" spans="1:7" ht="75.75" customHeight="1" x14ac:dyDescent="0.25">
      <c r="A19" s="9">
        <v>15</v>
      </c>
      <c r="B19" s="37" t="str">
        <f>IF(A19="","",VLOOKUP(A19,'LISTA 1'!$A$1:$B$305,2,0))</f>
        <v>CADEIRA GIRATÓRIA OPERACIONAL S/BRAÇOS, EM TECIDO. Assento: 460 mm (largura mínima) x 460 mm (profundiCor a definir.</v>
      </c>
      <c r="C19" s="27" t="str">
        <f>IF(A19="","",VLOOKUP(A19,'LISTA 1'!$A$1:$C$305,3,0))</f>
        <v>UNID.</v>
      </c>
      <c r="D19" s="118" t="str">
        <f>IF(A19="","",VLOOKUP(A19,'LISTA 3'!$A$1:$B$421,2,0))</f>
        <v>OFFICE SOLUCAO EM COMERCIO DE MOVEIS  Email office-ro@uol.com.br Fone 22 27604910</v>
      </c>
      <c r="E19" s="28">
        <f>IF(A19="","",VLOOKUP(A19,'LISTA 2'!$A$1:$B$305,2,0))</f>
        <v>217</v>
      </c>
      <c r="F19" s="9"/>
      <c r="G19" s="28" t="str">
        <f t="shared" si="0"/>
        <v/>
      </c>
    </row>
    <row r="20" spans="1:7" ht="75.75" customHeight="1" x14ac:dyDescent="0.25">
      <c r="A20" s="9">
        <v>16</v>
      </c>
      <c r="B20" s="37" t="str">
        <f>IF(A20="","",VLOOKUP(A20,'LISTA 1'!$A$1:$B$305,2,0))</f>
        <v>CADEIRA GIRATÓRIA TIPO DIRETOR (ESPALDAR ALTO) EM COURO SINTÉTICO. Assento 480x480mm (+/-10mm), Encosto: 470x510mm(+/-10mm); alt. mín. do assento: 480mm, alt. máx. do assento: 570mm, alt. total máxima: 1118mm; Selo INMETRO e Normas da ABNT. Cor a definir.</v>
      </c>
      <c r="C20" s="27" t="str">
        <f>IF(A20="","",VLOOKUP(A20,'LISTA 1'!$A$1:$C$305,3,0))</f>
        <v>UNID.</v>
      </c>
      <c r="D20" s="118" t="str">
        <f>IF(A20="","",VLOOKUP(A20,'LISTA 3'!$A$1:$B$421,2,0))</f>
        <v>SIAO COMERCIO E DISTRIBUICAO DE MOVEIS Email siaomoveisltda@gmail.com Fone 21 37065993</v>
      </c>
      <c r="E20" s="28">
        <f>IF(A20="","",VLOOKUP(A20,'LISTA 2'!$A$1:$B$305,2,0))</f>
        <v>470</v>
      </c>
      <c r="F20" s="9"/>
      <c r="G20" s="28" t="str">
        <f t="shared" si="0"/>
        <v/>
      </c>
    </row>
    <row r="21" spans="1:7" ht="75.75" customHeight="1" x14ac:dyDescent="0.25">
      <c r="A21" s="9">
        <v>22</v>
      </c>
      <c r="B21" s="37" t="str">
        <f>IF(A21="","",VLOOKUP(A21,'LISTA 1'!$A$1:$B$305,2,0))</f>
        <v>Gaveteiro volante com 4 gavetas, corpo confeccionado em mdp termo estabilizado e prensado revestido em ambas as faces em laminado melaminico baixa pressão (bp).Gaveteiro med: L 300 X P 510 X H 715mm. Medidas conforme norma ABNT: NBR 13961/2010.</v>
      </c>
      <c r="C21" s="27" t="str">
        <f>IF(A21="","",VLOOKUP(A21,'LISTA 1'!$A$1:$C$305,3,0))</f>
        <v>UNID.</v>
      </c>
      <c r="D21" s="118" t="str">
        <f>IF(A21="","",VLOOKUP(A21,'LISTA 3'!$A$1:$B$421,2,0))</f>
        <v>SIAO COMERCIO E DISTRIBUICAO DE MOVEIS Email siaomoveisltda@gmail.com Fone 21 37065993</v>
      </c>
      <c r="E21" s="28">
        <f>IF(A21="","",VLOOKUP(A21,'LISTA 2'!$A$1:$B$305,2,0))</f>
        <v>230</v>
      </c>
      <c r="F21" s="9"/>
      <c r="G21" s="28" t="str">
        <f t="shared" si="0"/>
        <v/>
      </c>
    </row>
    <row r="22" spans="1:7" ht="75.75" customHeight="1" x14ac:dyDescent="0.25">
      <c r="A22" s="9">
        <v>29</v>
      </c>
      <c r="B22" s="37" t="str">
        <f>IF(A22="","",VLOOKUP(A22,'LISTA 1'!$A$1:$B$305,2,0))</f>
        <v>MESA PARA COMPUTADOR C/ 2 GAVETAS E TECLADO REBAIXADO E DESLIZANTE. Com porta CPU; Medidas: 1,40 x 0,70 x 0,74 m. (COR A DEFINIR) MESA</v>
      </c>
      <c r="C22" s="27" t="str">
        <f>IF(A22="","",VLOOKUP(A22,'LISTA 1'!$A$1:$C$305,3,0))</f>
        <v>UNID.</v>
      </c>
      <c r="D22" s="118" t="str">
        <f>IF(A22="","",VLOOKUP(A22,'LISTA 3'!$A$1:$B$421,2,0))</f>
        <v>LAYOUT MOVEIS PARA ESCRITORIO LTDA Email marcelocanani@layout.ind.br Fone 54 32246808</v>
      </c>
      <c r="E22" s="28">
        <f>IF(A22="","",VLOOKUP(A22,'LISTA 2'!$A$1:$B$305,2,0))</f>
        <v>494.99</v>
      </c>
      <c r="F22" s="9"/>
      <c r="G22" s="28" t="str">
        <f t="shared" si="0"/>
        <v/>
      </c>
    </row>
    <row r="23" spans="1:7" ht="75.75" customHeight="1" x14ac:dyDescent="0.25">
      <c r="A23" s="9">
        <v>30</v>
      </c>
      <c r="B23" s="37" t="str">
        <f>IF(A23="","",VLOOKUP(A23,'LISTA 1'!$A$1:$B$305,2,0))</f>
        <v>MESA PARA COMPUTADOR SEM GAVETAS E TECLADO REBAIXADO E DESLIZANTE. Porta CPU; Medidas: 1,00 x 0,60 x 0,74 m. (COR A DEFINIR) MESA</v>
      </c>
      <c r="C23" s="27" t="str">
        <f>IF(A23="","",VLOOKUP(A23,'LISTA 1'!$A$1:$C$305,3,0))</f>
        <v>UNID.</v>
      </c>
      <c r="D23" s="118" t="str">
        <f>IF(A23="","",VLOOKUP(A23,'LISTA 3'!$A$1:$B$421,2,0))</f>
        <v>OFFICE MAX COMERCIO DE MOVEIS EIRELI  Email officemax@officemax.com.br Fone 11 47926488</v>
      </c>
      <c r="E23" s="28">
        <f>IF(A23="","",VLOOKUP(A23,'LISTA 2'!$A$1:$B$305,2,0))</f>
        <v>345</v>
      </c>
      <c r="F23" s="9"/>
      <c r="G23" s="28" t="str">
        <f t="shared" si="0"/>
        <v/>
      </c>
    </row>
    <row r="24" spans="1:7" ht="75.75" customHeight="1" x14ac:dyDescent="0.25">
      <c r="A24" s="9">
        <v>32</v>
      </c>
      <c r="B24" s="37" t="str">
        <f>IF(A24="","",VLOOKUP(A24,'LISTA 1'!$A$1:$B$305,2,0))</f>
        <v>MESA PARA PROFESSOR, Tampo em MDF de 25 mm, com 900 mm x 600 mm x 740 mm, revestido com BP na face inferior e laminado melamínico de alta pressão na face superior. Cor a ser determinada.</v>
      </c>
      <c r="C24" s="27" t="str">
        <f>IF(A24="","",VLOOKUP(A24,'LISTA 1'!$A$1:$C$305,3,0))</f>
        <v>UNID.</v>
      </c>
      <c r="D24" s="118" t="str">
        <f>IF(A24="","",VLOOKUP(A24,'LISTA 3'!$A$1:$B$421,2,0))</f>
        <v>OFFICE MAX COMERCIO DE MOVEIS EIRELI  Email officemax@officemax.com.br Fone 11 47926488</v>
      </c>
      <c r="E24" s="28">
        <f>IF(A24="","",VLOOKUP(A24,'LISTA 2'!$A$1:$B$305,2,0))</f>
        <v>185</v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8487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44</v>
      </c>
      <c r="B1" s="113"/>
      <c r="C1" s="114"/>
      <c r="D1" s="115"/>
      <c r="E1" s="115"/>
      <c r="F1" s="115"/>
      <c r="G1" s="116"/>
      <c r="H1" s="81" t="s">
        <v>17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MOBILIÁRIO - PREGÃO 5/2017 PROAD</v>
      </c>
      <c r="C2" s="75"/>
      <c r="D2" s="111" t="s">
        <v>37</v>
      </c>
      <c r="E2" s="108"/>
      <c r="F2" s="108"/>
      <c r="G2" s="109"/>
      <c r="H2" s="81" t="s">
        <v>1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>
        <f>DADOS!F2</f>
        <v>0</v>
      </c>
      <c r="C3" s="79"/>
      <c r="D3" s="80"/>
      <c r="E3" s="92" t="s">
        <v>18</v>
      </c>
      <c r="F3" s="97"/>
      <c r="G3" s="98"/>
      <c r="H3" s="81" t="s">
        <v>2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19</v>
      </c>
      <c r="F4" s="91"/>
      <c r="G4" s="93"/>
      <c r="H4" s="81" t="s">
        <v>20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21</v>
      </c>
      <c r="F5" s="91"/>
      <c r="G5" s="93"/>
      <c r="H5" s="81" t="s">
        <v>4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22</v>
      </c>
      <c r="F6" s="91"/>
      <c r="G6" s="93"/>
      <c r="H6" s="81" t="s">
        <v>5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14</v>
      </c>
      <c r="C7" s="79"/>
      <c r="D7" s="80"/>
      <c r="E7" s="94" t="s">
        <v>23</v>
      </c>
      <c r="F7" s="91"/>
      <c r="G7" s="95"/>
      <c r="H7" s="81" t="s">
        <v>6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35</v>
      </c>
      <c r="H8" s="81" t="s">
        <v>24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25</v>
      </c>
      <c r="B9" s="50" t="s">
        <v>26</v>
      </c>
      <c r="C9" s="51" t="s">
        <v>27</v>
      </c>
      <c r="D9" s="52" t="s">
        <v>28</v>
      </c>
      <c r="E9" s="52" t="s">
        <v>29</v>
      </c>
      <c r="F9" s="52"/>
      <c r="G9" s="52" t="s">
        <v>36</v>
      </c>
      <c r="H9" s="53" t="s">
        <v>34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30</v>
      </c>
      <c r="AO9" s="54" t="s">
        <v>31</v>
      </c>
      <c r="AP9" s="54" t="s">
        <v>32</v>
      </c>
    </row>
    <row r="10" spans="1:42" ht="72" customHeight="1" x14ac:dyDescent="0.25">
      <c r="A10" s="47">
        <f>IF(DADOS!A16="","",VLOOKUP(DADOS!A16,DADOS!A16,1,FALSE))</f>
        <v>1</v>
      </c>
      <c r="B10" s="68" t="str">
        <f>IF(A10="","",VLOOKUP(A10,'LISTA 1'!$A$1:$B$305,2,0))</f>
        <v>Armário diretor fechado com porta de correr. Armário med: L 900 X P 430 X H 1620.</v>
      </c>
      <c r="C10" s="69" t="str">
        <f>IF(A10="","",VLOOKUP(A10,'LISTA 1'!$A$1:$C$305,3,0))</f>
        <v>UNID.</v>
      </c>
      <c r="D10" s="70">
        <f>IF(A10="","",VLOOKUP(A10,'LISTA 2'!$A$1:$B$305,2,0))</f>
        <v>528</v>
      </c>
      <c r="E10" s="70" t="e">
        <f>IF(A10="","",D10*I10)</f>
        <v>#VALUE!</v>
      </c>
      <c r="F10" s="71"/>
      <c r="G10" s="68" t="str">
        <f>IF(A10="","",VLOOKUP(A10,'LISTA 3'!$A$1:$B$421,2,0))</f>
        <v>SIAO COMERCIO E DISTRIBUICAO DE MOVEIS Email siaomoveisltda@gmail.com Fone 21 37065993</v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>
        <f>IF(DADOS!A17="","",VLOOKUP(DADOS!A17,DADOS!A17,1,FALSE))</f>
        <v>2</v>
      </c>
      <c r="B11" s="68" t="str">
        <f>IF(A11="","",VLOOKUP(A11,'LISTA 1'!$A$1:$B$305,2,0))</f>
        <v>ARMÁRIO BAIXO FECHADO DUPLO CREDENCE. Dimensões: 740mm (altura) x 478mm (profundidade) x1800mm (largura). (COR A DEFINIR)</v>
      </c>
      <c r="C11" s="69" t="str">
        <f>IF(A11="","",VLOOKUP(A11,'LISTA 1'!$A$1:$C$305,3,0))</f>
        <v>UNID.</v>
      </c>
      <c r="D11" s="70">
        <f>IF(A11="","",VLOOKUP(A11,'LISTA 2'!$A$1:$B$305,2,0))</f>
        <v>470</v>
      </c>
      <c r="E11" s="70" t="e">
        <f t="shared" ref="E11:E41" si="0">IF(A11="","",D11*I11)</f>
        <v>#VALUE!</v>
      </c>
      <c r="F11" s="71"/>
      <c r="G11" s="68" t="str">
        <f>IF(A11="","",VLOOKUP(A11,'LISTA 3'!$A$1:$B$421,2,0))</f>
        <v>SIAO COMERCIO E DISTRIBUICAO DE MOVEIS Email siaomoveisltda@gmail.com Fone 21 37065993</v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>
        <f>IF(DADOS!A18="","",VLOOKUP(DADOS!A18,DADOS!A18,1,FALSE))</f>
        <v>14</v>
      </c>
      <c r="B12" s="68" t="str">
        <f>IF(A12="","",VLOOKUP(A12,'LISTA 1'!$A$1:$B$305,2,0))</f>
        <v>CADEIRA GIRATÓRIA OPERACIONAL C/ BRAÇOS, EM TECIDO. Assento: 460 mm (largura mínima) x 460 mm (profundidade mínima); encosto: 400 mm (largura mínima) x 350 mm (extensão vertical mínima); apóia-braços: 40 mm (largura mínima) x 200 mm (comprimento mínimo); FCor a definir</v>
      </c>
      <c r="C12" s="69" t="str">
        <f>IF(A12="","",VLOOKUP(A12,'LISTA 1'!$A$1:$C$305,3,0))</f>
        <v>UNID.</v>
      </c>
      <c r="D12" s="70">
        <f>IF(A12="","",VLOOKUP(A12,'LISTA 2'!$A$1:$B$305,2,0))</f>
        <v>245.98</v>
      </c>
      <c r="E12" s="70" t="e">
        <f t="shared" si="0"/>
        <v>#VALUE!</v>
      </c>
      <c r="F12" s="71"/>
      <c r="G12" s="68" t="str">
        <f>IF(A12="","",VLOOKUP(A12,'LISTA 3'!$A$1:$B$421,2,0))</f>
        <v>ELIAS ALVES DE OLIVEIRA LICITACOES Email elias.athiclean@outlook.com Fone 19 38974736</v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>
        <f>IF(DADOS!A19="","",VLOOKUP(DADOS!A19,DADOS!A19,1,FALSE))</f>
        <v>15</v>
      </c>
      <c r="B13" s="68" t="str">
        <f>IF(A13="","",VLOOKUP(A13,'LISTA 1'!$A$1:$B$305,2,0))</f>
        <v>CADEIRA GIRATÓRIA OPERACIONAL S/BRAÇOS, EM TECIDO. Assento: 460 mm (largura mínima) x 460 mm (profundiCor a definir.</v>
      </c>
      <c r="C13" s="69" t="str">
        <f>IF(A13="","",VLOOKUP(A13,'LISTA 1'!$A$1:$C$305,3,0))</f>
        <v>UNID.</v>
      </c>
      <c r="D13" s="70">
        <f>IF(A13="","",VLOOKUP(A13,'LISTA 2'!$A$1:$B$305,2,0))</f>
        <v>217</v>
      </c>
      <c r="E13" s="70" t="e">
        <f t="shared" si="0"/>
        <v>#VALUE!</v>
      </c>
      <c r="F13" s="71"/>
      <c r="G13" s="68" t="str">
        <f>IF(A13="","",VLOOKUP(A13,'LISTA 3'!$A$1:$B$421,2,0))</f>
        <v>OFFICE SOLUCAO EM COMERCIO DE MOVEIS  Email office-ro@uol.com.br Fone 22 27604910</v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>
        <f>IF(DADOS!A20="","",VLOOKUP(DADOS!A20,DADOS!A20,1,FALSE))</f>
        <v>16</v>
      </c>
      <c r="B14" s="68" t="str">
        <f>IF(A14="","",VLOOKUP(A14,'LISTA 1'!$A$1:$B$305,2,0))</f>
        <v>CADEIRA GIRATÓRIA TIPO DIRETOR (ESPALDAR ALTO) EM COURO SINTÉTICO. Assento 480x480mm (+/-10mm), Encosto: 470x510mm(+/-10mm); alt. mín. do assento: 480mm, alt. máx. do assento: 570mm, alt. total máxima: 1118mm; Selo INMETRO e Normas da ABNT. Cor a definir.</v>
      </c>
      <c r="C14" s="69" t="str">
        <f>IF(A14="","",VLOOKUP(A14,'LISTA 1'!$A$1:$C$305,3,0))</f>
        <v>UNID.</v>
      </c>
      <c r="D14" s="70">
        <f>IF(A14="","",VLOOKUP(A14,'LISTA 2'!$A$1:$B$305,2,0))</f>
        <v>470</v>
      </c>
      <c r="E14" s="70" t="e">
        <f t="shared" si="0"/>
        <v>#VALUE!</v>
      </c>
      <c r="F14" s="71"/>
      <c r="G14" s="68" t="str">
        <f>IF(A14="","",VLOOKUP(A14,'LISTA 3'!$A$1:$B$421,2,0))</f>
        <v>SIAO COMERCIO E DISTRIBUICAO DE MOVEIS Email siaomoveisltda@gmail.com Fone 21 37065993</v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>
        <f>IF(DADOS!A21="","",VLOOKUP(DADOS!A21,DADOS!A21,1,FALSE))</f>
        <v>22</v>
      </c>
      <c r="B15" s="68" t="str">
        <f>IF(A15="","",VLOOKUP(A15,'LISTA 1'!$A$1:$B$305,2,0))</f>
        <v>Gaveteiro volante com 4 gavetas, corpo confeccionado em mdp termo estabilizado e prensado revestido em ambas as faces em laminado melaminico baixa pressão (bp).Gaveteiro med: L 300 X P 510 X H 715mm. Medidas conforme norma ABNT: NBR 13961/2010.</v>
      </c>
      <c r="C15" s="69" t="str">
        <f>IF(A15="","",VLOOKUP(A15,'LISTA 1'!$A$1:$C$305,3,0))</f>
        <v>UNID.</v>
      </c>
      <c r="D15" s="70">
        <f>IF(A15="","",VLOOKUP(A15,'LISTA 2'!$A$1:$B$305,2,0))</f>
        <v>230</v>
      </c>
      <c r="E15" s="70" t="e">
        <f t="shared" si="0"/>
        <v>#VALUE!</v>
      </c>
      <c r="F15" s="71"/>
      <c r="G15" s="68" t="str">
        <f>IF(A15="","",VLOOKUP(A15,'LISTA 3'!$A$1:$B$421,2,0))</f>
        <v>SIAO COMERCIO E DISTRIBUICAO DE MOVEIS Email siaomoveisltda@gmail.com Fone 21 37065993</v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>
        <f>IF(DADOS!A22="","",VLOOKUP(DADOS!A22,DADOS!A22,1,FALSE))</f>
        <v>29</v>
      </c>
      <c r="B16" s="68" t="str">
        <f>IF(A16="","",VLOOKUP(A16,'LISTA 1'!$A$1:$B$305,2,0))</f>
        <v>MESA PARA COMPUTADOR C/ 2 GAVETAS E TECLADO REBAIXADO E DESLIZANTE. Com porta CPU; Medidas: 1,40 x 0,70 x 0,74 m. (COR A DEFINIR) MESA</v>
      </c>
      <c r="C16" s="69" t="str">
        <f>IF(A16="","",VLOOKUP(A16,'LISTA 1'!$A$1:$C$305,3,0))</f>
        <v>UNID.</v>
      </c>
      <c r="D16" s="70">
        <f>IF(A16="","",VLOOKUP(A16,'LISTA 2'!$A$1:$B$305,2,0))</f>
        <v>494.99</v>
      </c>
      <c r="E16" s="70" t="e">
        <f t="shared" si="0"/>
        <v>#VALUE!</v>
      </c>
      <c r="F16" s="71"/>
      <c r="G16" s="68" t="str">
        <f>IF(A16="","",VLOOKUP(A16,'LISTA 3'!$A$1:$B$421,2,0))</f>
        <v>LAYOUT MOVEIS PARA ESCRITORIO LTDA Email marcelocanani@layout.ind.br Fone 54 32246808</v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>
        <f>IF(DADOS!A23="","",VLOOKUP(DADOS!A23,DADOS!A23,1,FALSE))</f>
        <v>30</v>
      </c>
      <c r="B17" s="68" t="str">
        <f>IF(A17="","",VLOOKUP(A17,'LISTA 1'!$A$1:$B$305,2,0))</f>
        <v>MESA PARA COMPUTADOR SEM GAVETAS E TECLADO REBAIXADO E DESLIZANTE. Porta CPU; Medidas: 1,00 x 0,60 x 0,74 m. (COR A DEFINIR) MESA</v>
      </c>
      <c r="C17" s="69" t="str">
        <f>IF(A17="","",VLOOKUP(A17,'LISTA 1'!$A$1:$C$305,3,0))</f>
        <v>UNID.</v>
      </c>
      <c r="D17" s="70">
        <f>IF(A17="","",VLOOKUP(A17,'LISTA 2'!$A$1:$B$305,2,0))</f>
        <v>345</v>
      </c>
      <c r="E17" s="70" t="e">
        <f t="shared" si="0"/>
        <v>#VALUE!</v>
      </c>
      <c r="F17" s="71"/>
      <c r="G17" s="68" t="str">
        <f>IF(A17="","",VLOOKUP(A17,'LISTA 3'!$A$1:$B$421,2,0))</f>
        <v>OFFICE MAX COMERCIO DE MOVEIS EIRELI  Email officemax@officemax.com.br Fone 11 47926488</v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>
        <f>IF(DADOS!A24="","",VLOOKUP(DADOS!A24,DADOS!A24,1,FALSE))</f>
        <v>32</v>
      </c>
      <c r="B18" s="68" t="str">
        <f>IF(A18="","",VLOOKUP(A18,'LISTA 1'!$A$1:$B$305,2,0))</f>
        <v>MESA PARA PROFESSOR, Tampo em MDF de 25 mm, com 900 mm x 600 mm x 740 mm, revestido com BP na face inferior e laminado melamínico de alta pressão na face superior. Cor a ser determinada.</v>
      </c>
      <c r="C18" s="69" t="str">
        <f>IF(A18="","",VLOOKUP(A18,'LISTA 1'!$A$1:$C$305,3,0))</f>
        <v>UNID.</v>
      </c>
      <c r="D18" s="70">
        <f>IF(A18="","",VLOOKUP(A18,'LISTA 2'!$A$1:$B$305,2,0))</f>
        <v>185</v>
      </c>
      <c r="E18" s="70" t="e">
        <f t="shared" si="0"/>
        <v>#VALUE!</v>
      </c>
      <c r="F18" s="71"/>
      <c r="G18" s="68" t="str">
        <f>IF(A18="","",VLOOKUP(A18,'LISTA 3'!$A$1:$B$421,2,0))</f>
        <v>OFFICE MAX COMERCIO DE MOVEIS EIRELI  Email officemax@officemax.com.br Fone 11 47926488</v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33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50</v>
      </c>
      <c r="C1" s="3" t="s">
        <v>48</v>
      </c>
    </row>
    <row r="2" spans="1:3" x14ac:dyDescent="0.25">
      <c r="A2" s="4">
        <v>2</v>
      </c>
      <c r="B2" s="3" t="s">
        <v>51</v>
      </c>
      <c r="C2" s="3" t="s">
        <v>48</v>
      </c>
    </row>
    <row r="3" spans="1:3" x14ac:dyDescent="0.25">
      <c r="A3" s="4">
        <v>14</v>
      </c>
      <c r="B3" s="3" t="s">
        <v>52</v>
      </c>
      <c r="C3" s="3" t="s">
        <v>48</v>
      </c>
    </row>
    <row r="4" spans="1:3" x14ac:dyDescent="0.25">
      <c r="A4" s="4">
        <v>15</v>
      </c>
      <c r="B4" s="3" t="s">
        <v>53</v>
      </c>
      <c r="C4" s="3" t="s">
        <v>48</v>
      </c>
    </row>
    <row r="5" spans="1:3" x14ac:dyDescent="0.25">
      <c r="A5" s="4">
        <v>16</v>
      </c>
      <c r="B5" s="3" t="s">
        <v>54</v>
      </c>
      <c r="C5" s="3" t="s">
        <v>48</v>
      </c>
    </row>
    <row r="6" spans="1:3" x14ac:dyDescent="0.25">
      <c r="A6" s="4">
        <v>22</v>
      </c>
      <c r="B6" s="3" t="s">
        <v>55</v>
      </c>
      <c r="C6" s="3" t="s">
        <v>48</v>
      </c>
    </row>
    <row r="7" spans="1:3" x14ac:dyDescent="0.25">
      <c r="A7" s="4">
        <v>29</v>
      </c>
      <c r="B7" s="3" t="s">
        <v>56</v>
      </c>
      <c r="C7" s="3" t="s">
        <v>48</v>
      </c>
    </row>
    <row r="8" spans="1:3" x14ac:dyDescent="0.25">
      <c r="A8" s="4">
        <v>30</v>
      </c>
      <c r="B8" s="3" t="s">
        <v>57</v>
      </c>
      <c r="C8" s="3" t="s">
        <v>48</v>
      </c>
    </row>
    <row r="9" spans="1:3" x14ac:dyDescent="0.25">
      <c r="A9" s="4">
        <v>32</v>
      </c>
      <c r="B9" s="3" t="s">
        <v>58</v>
      </c>
      <c r="C9" s="3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528</v>
      </c>
    </row>
    <row r="2" spans="1:2" x14ac:dyDescent="0.25">
      <c r="A2" s="6">
        <v>2</v>
      </c>
      <c r="B2" s="5">
        <v>470</v>
      </c>
    </row>
    <row r="3" spans="1:2" x14ac:dyDescent="0.25">
      <c r="A3" s="6">
        <v>14</v>
      </c>
      <c r="B3" s="5">
        <v>245.98</v>
      </c>
    </row>
    <row r="4" spans="1:2" x14ac:dyDescent="0.25">
      <c r="A4" s="6">
        <v>15</v>
      </c>
      <c r="B4" s="5">
        <v>217</v>
      </c>
    </row>
    <row r="5" spans="1:2" x14ac:dyDescent="0.25">
      <c r="A5" s="6">
        <v>16</v>
      </c>
      <c r="B5" s="5">
        <v>470</v>
      </c>
    </row>
    <row r="6" spans="1:2" x14ac:dyDescent="0.25">
      <c r="A6" s="6">
        <v>22</v>
      </c>
      <c r="B6" s="5">
        <v>230</v>
      </c>
    </row>
    <row r="7" spans="1:2" x14ac:dyDescent="0.25">
      <c r="A7" s="6">
        <v>29</v>
      </c>
      <c r="B7" s="5">
        <v>494.99</v>
      </c>
    </row>
    <row r="8" spans="1:2" x14ac:dyDescent="0.25">
      <c r="A8" s="6">
        <v>30</v>
      </c>
      <c r="B8" s="5">
        <v>345</v>
      </c>
    </row>
    <row r="9" spans="1:2" x14ac:dyDescent="0.25">
      <c r="A9" s="6">
        <v>32</v>
      </c>
      <c r="B9" s="5">
        <v>185</v>
      </c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17" t="s">
        <v>59</v>
      </c>
    </row>
    <row r="2" spans="1:2" x14ac:dyDescent="0.25">
      <c r="A2">
        <v>2</v>
      </c>
      <c r="B2" s="117" t="s">
        <v>59</v>
      </c>
    </row>
    <row r="3" spans="1:2" x14ac:dyDescent="0.25">
      <c r="A3">
        <v>14</v>
      </c>
      <c r="B3" s="117" t="s">
        <v>60</v>
      </c>
    </row>
    <row r="4" spans="1:2" x14ac:dyDescent="0.25">
      <c r="A4">
        <v>15</v>
      </c>
      <c r="B4" s="117" t="s">
        <v>61</v>
      </c>
    </row>
    <row r="5" spans="1:2" x14ac:dyDescent="0.25">
      <c r="A5">
        <v>16</v>
      </c>
      <c r="B5" s="117" t="s">
        <v>59</v>
      </c>
    </row>
    <row r="6" spans="1:2" x14ac:dyDescent="0.25">
      <c r="A6">
        <v>22</v>
      </c>
      <c r="B6" s="117" t="s">
        <v>59</v>
      </c>
    </row>
    <row r="7" spans="1:2" x14ac:dyDescent="0.25">
      <c r="A7">
        <v>29</v>
      </c>
      <c r="B7" s="117" t="s">
        <v>62</v>
      </c>
    </row>
    <row r="8" spans="1:2" x14ac:dyDescent="0.25">
      <c r="A8">
        <v>30</v>
      </c>
      <c r="B8" s="117" t="s">
        <v>63</v>
      </c>
    </row>
    <row r="9" spans="1:2" x14ac:dyDescent="0.25">
      <c r="A9">
        <v>32</v>
      </c>
      <c r="B9" s="117" t="s">
        <v>63</v>
      </c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20" t="s">
        <v>43</v>
      </c>
      <c r="B1" s="121"/>
      <c r="C1" s="121"/>
      <c r="D1" s="121"/>
      <c r="E1" s="121"/>
      <c r="F1" s="122"/>
    </row>
    <row r="2" spans="1:6" ht="15.75" thickBot="1" x14ac:dyDescent="0.3">
      <c r="A2" s="123"/>
      <c r="B2" s="124"/>
      <c r="C2" s="124"/>
      <c r="D2" s="124"/>
      <c r="E2" s="124"/>
      <c r="F2" s="125"/>
    </row>
    <row r="3" spans="1:6" ht="103.5" x14ac:dyDescent="0.5">
      <c r="A3" s="102" t="s">
        <v>45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38</v>
      </c>
      <c r="B5" s="126" t="s">
        <v>46</v>
      </c>
      <c r="C5" s="127"/>
      <c r="D5" s="127"/>
      <c r="E5" s="127"/>
      <c r="F5" s="128"/>
    </row>
    <row r="6" spans="1:6" ht="21.75" thickBot="1" x14ac:dyDescent="0.4">
      <c r="A6" s="104" t="s">
        <v>39</v>
      </c>
      <c r="B6" s="129"/>
      <c r="C6" s="130"/>
      <c r="D6" s="130"/>
      <c r="E6" s="130"/>
      <c r="F6" s="131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40</v>
      </c>
      <c r="B31" s="100"/>
      <c r="C31" s="100"/>
      <c r="D31" s="100"/>
      <c r="E31" s="100"/>
      <c r="F31" s="101"/>
    </row>
    <row r="32" spans="1:6" ht="21" x14ac:dyDescent="0.35">
      <c r="A32" s="104" t="s">
        <v>41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42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2017-08-01T17:14:15Z</dcterms:modified>
</cp:coreProperties>
</file>