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D13" i="6"/>
  <c r="E13" i="6"/>
  <c r="I13" i="6"/>
  <c r="A14" i="6"/>
  <c r="B14" i="6" s="1"/>
  <c r="E14" i="6"/>
  <c r="I14" i="6"/>
  <c r="A15" i="6"/>
  <c r="C15" i="6" s="1"/>
  <c r="G15" i="6"/>
  <c r="I15" i="6"/>
  <c r="A16" i="6"/>
  <c r="B16" i="6" s="1"/>
  <c r="C16" i="6"/>
  <c r="E16" i="6"/>
  <c r="I16" i="6"/>
  <c r="A17" i="6"/>
  <c r="B17" i="6" s="1"/>
  <c r="C17" i="6"/>
  <c r="E17" i="6"/>
  <c r="I17" i="6"/>
  <c r="A18" i="6"/>
  <c r="B18" i="6" s="1"/>
  <c r="I18" i="6"/>
  <c r="A19" i="6"/>
  <c r="C19" i="6" s="1"/>
  <c r="I19" i="6"/>
  <c r="A20" i="6"/>
  <c r="C20" i="6" s="1"/>
  <c r="E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B70" i="6"/>
  <c r="B16" i="1"/>
  <c r="E507" i="6"/>
  <c r="G20" i="6" l="1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C14" i="6"/>
  <c r="G13" i="6"/>
  <c r="D11" i="6"/>
  <c r="E11" i="6" s="1"/>
  <c r="C10" i="6"/>
  <c r="E18" i="6"/>
  <c r="D18" i="6"/>
  <c r="E15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<sst xmlns="http://schemas.openxmlformats.org/spreadsheetml/2006/main" count="87" uniqueCount="68">
  <si>
    <t>SOLICITAÇÃO DE COMPRA</t>
  </si>
  <si>
    <t>CLIQUE AQUI PARA ACESSAR A RELAÇÃO DE MATERIAIS COMPLETA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</si>
  <si>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</si>
  <si>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</si>
  <si>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</si>
  <si>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</si>
  <si>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</si>
  <si>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</si>
  <si>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</si>
  <si>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</si>
  <si>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</si>
  <si>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</si>
  <si>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</si>
  <si>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</si>
  <si>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</si>
  <si>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</si>
  <si>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</si>
  <si>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</si>
  <si>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</si>
  <si>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</si>
  <si>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</si>
  <si>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</si>
  <si>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</si>
  <si>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</si>
  <si>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</si>
  <si>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</si>
  <si>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</si>
  <si>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</si>
  <si>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</si>
  <si>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</si>
  <si>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</si>
  <si>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</si>
  <si>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</si>
  <si>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</si>
  <si>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</si>
  <si>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</si>
  <si>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</si>
  <si>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</si>
  <si>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</si>
  <si>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</si>
  <si>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</si>
  <si>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</si>
  <si>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</si>
  <si>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</si>
  <si>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</si>
  <si>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</si>
  <si>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</si>
  <si>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</si>
  <si>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</si>
  <si>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UASG 153248
PROPPI</t>
  </si>
  <si>
    <t>UNID.</t>
  </si>
  <si>
    <t>SOFTWARE PREGÃO 35/2016 PROAD</t>
  </si>
  <si>
    <t>Windows 10 pro Pt Br 64 Bits</t>
  </si>
  <si>
    <t>Office Professional Plus 2016</t>
  </si>
  <si>
    <t>Microsoft Project 2016 Professional</t>
  </si>
  <si>
    <t>Microsoft Visio 2016 Professional</t>
  </si>
  <si>
    <t>Adobe acrobat pro (licença anual)</t>
  </si>
  <si>
    <t>Mini tab 17</t>
  </si>
  <si>
    <t>Microsoft office for Mac</t>
  </si>
  <si>
    <t>Matlab (otimization toolbok/Global otimization toolbok/Fuzzy logic toolbok)</t>
  </si>
  <si>
    <t>Nvivo 11 (suporta métodos qualitativos e variados de pesquisas)</t>
  </si>
  <si>
    <t>Aquisição de solução corporativa de software de segurança, devendo incluir sistema de gestão centralizada dos softwares anti malware, composta por 10.000 (dez mil) licenças de uso</t>
  </si>
  <si>
    <t>52.913.241/0001-25 ENG COMERCIO DE COMPUTADORES</t>
  </si>
  <si>
    <t>18.899.352/0001-96 PIL PIL INFORMATICA EIRELLI- ME</t>
  </si>
  <si>
    <t>21.270.587/0001-29 L3 INFORMATICA</t>
  </si>
  <si>
    <t>24.030.023/0001-07 TRECH SOLUÇÕE DIG EIRELLI- ME</t>
  </si>
  <si>
    <t>08.834.272/0001-07 EDSON CARDOSO ROCHA INF- ME</t>
  </si>
  <si>
    <t>20.040.746/0001-36 M3 COMERCIO SOFTWARE EIRELLI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</si>
</sst>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/>
    <xf numFmtId="0" fontId="29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 applyProtection="1">
      <alignment horizontal="left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4" fillId="7" borderId="17" xfId="0" applyFont="1" applyFill="1" applyBorder="1" applyAlignment="1">
      <alignment wrapText="1"/>
    </xf>
    <xf numFmtId="0" fontId="24" fillId="7" borderId="12" xfId="0" applyFont="1" applyFill="1" applyBorder="1" applyAlignment="1">
      <alignment wrapText="1"/>
    </xf>
    <xf numFmtId="0" fontId="24" fillId="7" borderId="17" xfId="0" applyFont="1" applyFill="1" applyBorder="1" applyAlignment="1">
      <alignment horizontal="right"/>
    </xf>
    <xf numFmtId="164" fontId="24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2" fillId="2" borderId="12" xfId="0" applyFont="1" applyFill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/>
    </xf>
    <xf numFmtId="0" fontId="20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0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7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7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1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2" fillId="0" borderId="7" xfId="0" applyFont="1" applyBorder="1" applyAlignment="1">
      <alignment wrapText="1"/>
    </xf>
    <xf numFmtId="0" fontId="32" fillId="0" borderId="7" xfId="0" applyFont="1" applyBorder="1"/>
    <xf numFmtId="0" fontId="6" fillId="0" borderId="7" xfId="0" applyFont="1" applyBorder="1"/>
    <xf numFmtId="0" fontId="32" fillId="0" borderId="10" xfId="0" applyFont="1" applyBorder="1"/>
    <xf numFmtId="0" fontId="0" fillId="0" borderId="21" xfId="0" applyBorder="1"/>
    <xf numFmtId="0" fontId="0" fillId="0" borderId="27" xfId="0" applyBorder="1"/>
    <xf numFmtId="164" fontId="33" fillId="0" borderId="21" xfId="0" applyNumberFormat="1" applyFont="1" applyBorder="1" applyAlignment="1" applyProtection="1">
      <alignment vertical="top" wrapText="1"/>
    </xf>
    <xf numFmtId="0" fontId="33" fillId="0" borderId="27" xfId="0" applyFont="1" applyBorder="1" applyAlignment="1" applyProtection="1">
      <alignment vertical="top" wrapText="1"/>
    </xf>
    <xf numFmtId="0" fontId="35" fillId="0" borderId="0" xfId="0" applyFont="1" applyAlignment="1" applyProtection="1">
      <alignment horizontal="center" vertical="center" wrapText="1"/>
    </xf>
    <xf numFmtId="0" fontId="36" fillId="0" borderId="10" xfId="0" applyFont="1" applyBorder="1" applyAlignment="1" applyProtection="1">
      <alignment horizontal="left" vertical="center"/>
    </xf>
    <xf numFmtId="0" fontId="37" fillId="8" borderId="22" xfId="0" applyFont="1" applyFill="1" applyBorder="1" applyAlignment="1" applyProtection="1">
      <alignment horizontal="left" vertical="center"/>
    </xf>
    <xf numFmtId="0" fontId="38" fillId="8" borderId="14" xfId="0" applyFont="1" applyFill="1" applyBorder="1" applyAlignment="1" applyProtection="1">
      <alignment horizontal="left" vertical="center" wrapText="1"/>
    </xf>
    <xf numFmtId="0" fontId="38" fillId="8" borderId="14" xfId="0" applyFont="1" applyFill="1" applyBorder="1" applyAlignment="1" applyProtection="1">
      <alignment horizontal="center" vertical="center" wrapText="1"/>
    </xf>
    <xf numFmtId="164" fontId="38" fillId="8" borderId="14" xfId="0" applyNumberFormat="1" applyFont="1" applyFill="1" applyBorder="1" applyAlignment="1" applyProtection="1">
      <alignment horizontal="center" vertical="center" wrapText="1"/>
    </xf>
    <xf numFmtId="0" fontId="38" fillId="8" borderId="2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  <xf numFmtId="0" fontId="34" fillId="0" borderId="5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41" fillId="0" borderId="0" xfId="1" applyFont="1" applyAlignment="1" applyProtection="1">
      <alignment horizontal="left" vertical="center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5CkWpBsoMhy7JQAtExdMZQvHc6xRsr_wMbUvUtPCtjk/pub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A3" sqref="A3:F3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30" x14ac:dyDescent="0.25">
      <c r="A2" s="15" t="s">
        <v>51</v>
      </c>
      <c r="B2" s="16"/>
      <c r="C2" s="17"/>
      <c r="D2" s="39"/>
      <c r="E2" s="17"/>
      <c r="F2" s="39" t="s">
        <v>49</v>
      </c>
      <c r="G2" s="12"/>
      <c r="H2" s="13"/>
    </row>
    <row r="3" spans="1:8" ht="18.75" x14ac:dyDescent="0.25">
      <c r="A3" s="131" t="s">
        <v>1</v>
      </c>
      <c r="B3" s="131"/>
      <c r="C3" s="131"/>
      <c r="D3" s="131"/>
      <c r="E3" s="131"/>
      <c r="F3" s="131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11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2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3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4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5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6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7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8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9</v>
      </c>
      <c r="B14" s="23"/>
      <c r="C14" s="24"/>
      <c r="D14" s="42"/>
      <c r="E14" s="1" t="s">
        <v>10</v>
      </c>
      <c r="F14" s="8">
        <f>SUM(G16:G72)</f>
        <v>0</v>
      </c>
      <c r="G14" s="12"/>
      <c r="H14" s="13"/>
    </row>
    <row r="15" spans="1:8" ht="30" x14ac:dyDescent="0.25">
      <c r="A15" s="25" t="s">
        <v>16</v>
      </c>
      <c r="B15" s="2" t="s">
        <v>12</v>
      </c>
      <c r="C15" s="26" t="s">
        <v>48</v>
      </c>
      <c r="D15" s="26" t="s">
        <v>17</v>
      </c>
      <c r="E15" s="26" t="s">
        <v>13</v>
      </c>
      <c r="F15" s="26" t="s">
        <v>14</v>
      </c>
      <c r="G15" s="26" t="s">
        <v>15</v>
      </c>
    </row>
    <row r="16" spans="1:8" ht="75.75" customHeight="1" x14ac:dyDescent="0.25">
      <c r="A16" s="9"/>
      <c r="B16" s="37" t="str">
        <f>IF(A16="","",VLOOKUP(A16,'LISTA 1'!$A$1:$B$305,2,0))</f>
        <v/>
      </c>
      <c r="C16" s="27" t="str">
        <f>IF(A16="","",VLOOKUP(A16,'LISTA 1'!$A$1:$C$305,3,0))</f>
        <v/>
      </c>
      <c r="D16" s="118" t="str">
        <f>IF(A16="","",VLOOKUP(A16,'LISTA 3'!$A$1:$B$421,2,0))</f>
        <v/>
      </c>
      <c r="E16" s="28" t="str">
        <f>IF(A16="","",VLOOKUP(A16,'LISTA 2'!$A$1:$B$305,2,0))</f>
        <v/>
      </c>
      <c r="F16" s="9"/>
      <c r="G16" s="28" t="str">
        <f>IF(F16="","",E16*F16)</f>
        <v/>
      </c>
    </row>
    <row r="17" spans="1:7" ht="75.75" customHeight="1" x14ac:dyDescent="0.25">
      <c r="A17" s="9"/>
      <c r="B17" s="37" t="str">
        <f>IF(A17="","",VLOOKUP(A17,'LISTA 1'!$A$1:$B$305,2,0))</f>
        <v/>
      </c>
      <c r="C17" s="27" t="str">
        <f>IF(A17="","",VLOOKUP(A17,'LISTA 1'!$A$1:$C$305,3,0))</f>
        <v/>
      </c>
      <c r="D17" s="118" t="str">
        <f>IF(A17="","",VLOOKUP(A17,'LISTA 3'!$A$1:$B$421,2,0))</f>
        <v/>
      </c>
      <c r="E17" s="28" t="str">
        <f>IF(A17="","",VLOOKUP(A17,'LISTA 2'!$A$1:$B$305,2,0))</f>
        <v/>
      </c>
      <c r="F17" s="9"/>
      <c r="G17" s="28" t="str">
        <f t="shared" ref="G17:G72" si="0">IF(F17="","",E17*F17)</f>
        <v/>
      </c>
    </row>
    <row r="18" spans="1:7" ht="75.75" customHeight="1" x14ac:dyDescent="0.25">
      <c r="A18" s="9"/>
      <c r="B18" s="37" t="str">
        <f>IF(A18="","",VLOOKUP(A18,'LISTA 1'!$A$1:$B$305,2,0))</f>
        <v/>
      </c>
      <c r="C18" s="27" t="str">
        <f>IF(A18="","",VLOOKUP(A18,'LISTA 1'!$A$1:$C$305,3,0))</f>
        <v/>
      </c>
      <c r="D18" s="118" t="str">
        <f>IF(A18="","",VLOOKUP(A18,'LISTA 3'!$A$1:$B$421,2,0))</f>
        <v/>
      </c>
      <c r="E18" s="28" t="str">
        <f>IF(A18="","",VLOOKUP(A18,'LISTA 2'!$A$1:$B$305,2,0))</f>
        <v/>
      </c>
      <c r="F18" s="9"/>
      <c r="G18" s="28" t="str">
        <f t="shared" si="0"/>
        <v/>
      </c>
    </row>
    <row r="19" spans="1:7" ht="75.75" customHeight="1" x14ac:dyDescent="0.25">
      <c r="A19" s="9"/>
      <c r="B19" s="37" t="str">
        <f>IF(A19="","",VLOOKUP(A19,'LISTA 1'!$A$1:$B$305,2,0))</f>
        <v/>
      </c>
      <c r="C19" s="27" t="str">
        <f>IF(A19="","",VLOOKUP(A19,'LISTA 1'!$A$1:$C$305,3,0))</f>
        <v/>
      </c>
      <c r="D19" s="118" t="str">
        <f>IF(A19="","",VLOOKUP(A19,'LISTA 3'!$A$1:$B$421,2,0))</f>
        <v/>
      </c>
      <c r="E19" s="28" t="str">
        <f>IF(A19="","",VLOOKUP(A19,'LISTA 2'!$A$1:$B$305,2,0))</f>
        <v/>
      </c>
      <c r="F19" s="9"/>
      <c r="G19" s="28" t="str">
        <f t="shared" si="0"/>
        <v/>
      </c>
    </row>
    <row r="20" spans="1:7" ht="75.75" customHeight="1" x14ac:dyDescent="0.25">
      <c r="A20" s="9"/>
      <c r="B20" s="37" t="str">
        <f>IF(A20="","",VLOOKUP(A20,'LISTA 1'!$A$1:$B$305,2,0))</f>
        <v/>
      </c>
      <c r="C20" s="27" t="str">
        <f>IF(A20="","",VLOOKUP(A20,'LISTA 1'!$A$1:$C$305,3,0))</f>
        <v/>
      </c>
      <c r="D20" s="118" t="str">
        <f>IF(A20="","",VLOOKUP(A20,'LISTA 3'!$A$1:$B$421,2,0))</f>
        <v/>
      </c>
      <c r="E20" s="28" t="str">
        <f>IF(A20="","",VLOOKUP(A20,'LISTA 2'!$A$1:$B$305,2,0))</f>
        <v/>
      </c>
      <c r="F20" s="9"/>
      <c r="G20" s="28" t="str">
        <f t="shared" si="0"/>
        <v/>
      </c>
    </row>
    <row r="21" spans="1:7" ht="75.75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18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18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18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18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18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18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18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18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18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18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18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18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18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18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18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18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18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18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18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18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18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18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18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18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18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18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18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18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18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18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18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18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18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18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18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18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18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18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18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18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18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18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18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18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18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18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18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18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18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18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18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18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FB48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hyperlinks>
    <hyperlink ref="A3:F3" r:id="rId1" display="CLIQUE AQUI PARA ACESSAR A RELAÇÃO DE MATERIAIS COMPLETA"/>
  </hyperlinks>
  <pageMargins left="0.511811024" right="0.511811024" top="0.78740157499999996" bottom="0.78740157499999996" header="0.31496062000000002" footer="0.31496062000000002"/>
  <pageSetup paperSize="9" scale="7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45</v>
      </c>
      <c r="B1" s="113"/>
      <c r="C1" s="114"/>
      <c r="D1" s="115"/>
      <c r="E1" s="115"/>
      <c r="F1" s="115"/>
      <c r="G1" s="116"/>
      <c r="H1" s="81" t="s">
        <v>18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SOFTWARE PREGÃO 35/2016 PROAD</v>
      </c>
      <c r="C2" s="75"/>
      <c r="D2" s="111" t="s">
        <v>38</v>
      </c>
      <c r="E2" s="108"/>
      <c r="F2" s="108"/>
      <c r="G2" s="109"/>
      <c r="H2" s="81" t="s">
        <v>2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 t="str">
        <f>DADOS!F2</f>
        <v>UASG 153248
PROPPI</v>
      </c>
      <c r="C3" s="79"/>
      <c r="D3" s="80"/>
      <c r="E3" s="92" t="s">
        <v>19</v>
      </c>
      <c r="F3" s="97"/>
      <c r="G3" s="98"/>
      <c r="H3" s="81" t="s">
        <v>3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20</v>
      </c>
      <c r="F4" s="91"/>
      <c r="G4" s="93"/>
      <c r="H4" s="81" t="s">
        <v>21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22</v>
      </c>
      <c r="F5" s="91"/>
      <c r="G5" s="93"/>
      <c r="H5" s="81" t="s">
        <v>5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23</v>
      </c>
      <c r="F6" s="91"/>
      <c r="G6" s="93"/>
      <c r="H6" s="81" t="s">
        <v>6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15</v>
      </c>
      <c r="C7" s="79"/>
      <c r="D7" s="80"/>
      <c r="E7" s="94" t="s">
        <v>24</v>
      </c>
      <c r="F7" s="91"/>
      <c r="G7" s="95"/>
      <c r="H7" s="81" t="s">
        <v>7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36</v>
      </c>
      <c r="H8" s="81" t="s">
        <v>25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26</v>
      </c>
      <c r="B9" s="50" t="s">
        <v>27</v>
      </c>
      <c r="C9" s="51" t="s">
        <v>28</v>
      </c>
      <c r="D9" s="52" t="s">
        <v>29</v>
      </c>
      <c r="E9" s="52" t="s">
        <v>30</v>
      </c>
      <c r="F9" s="52"/>
      <c r="G9" s="52" t="s">
        <v>37</v>
      </c>
      <c r="H9" s="53" t="s">
        <v>35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31</v>
      </c>
      <c r="AO9" s="54" t="s">
        <v>32</v>
      </c>
      <c r="AP9" s="54" t="s">
        <v>33</v>
      </c>
    </row>
    <row r="10" spans="1:42" ht="72" customHeight="1" x14ac:dyDescent="0.25">
      <c r="A10" s="47" t="str">
        <f>IF(DADOS!A16="","",VLOOKUP(DADOS!A16,DADOS!A16,1,FALSE))</f>
        <v/>
      </c>
      <c r="B10" s="68" t="str">
        <f>IF(A10="","",VLOOKUP(A10,'LISTA 1'!$A$1:$B$305,2,0))</f>
        <v/>
      </c>
      <c r="C10" s="69" t="str">
        <f>IF(A10="","",VLOOKUP(A10,'LISTA 1'!$A$1:$C$305,3,0))</f>
        <v/>
      </c>
      <c r="D10" s="70" t="str">
        <f>IF(A10="","",VLOOKUP(A10,'LISTA 2'!$A$1:$B$305,2,0))</f>
        <v/>
      </c>
      <c r="E10" s="70" t="str">
        <f>IF(A10="","",D10*I10)</f>
        <v/>
      </c>
      <c r="F10" s="71"/>
      <c r="G10" s="68" t="str">
        <f>IF(A10="","",VLOOKUP(A10,'LISTA 3'!$A$1:$B$421,2,0))</f>
        <v/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 t="str">
        <f>IF(DADOS!A17="","",VLOOKUP(DADOS!A17,DADOS!A17,1,FALSE))</f>
        <v/>
      </c>
      <c r="B11" s="68" t="str">
        <f>IF(A11="","",VLOOKUP(A11,'LISTA 1'!$A$1:$B$305,2,0))</f>
        <v/>
      </c>
      <c r="C11" s="69" t="str">
        <f>IF(A11="","",VLOOKUP(A11,'LISTA 1'!$A$1:$C$305,3,0))</f>
        <v/>
      </c>
      <c r="D11" s="70" t="str">
        <f>IF(A11="","",VLOOKUP(A11,'LISTA 2'!$A$1:$B$305,2,0))</f>
        <v/>
      </c>
      <c r="E11" s="70" t="str">
        <f t="shared" ref="E11:E41" si="0">IF(A11="","",D11*I11)</f>
        <v/>
      </c>
      <c r="F11" s="71"/>
      <c r="G11" s="68" t="str">
        <f>IF(A11="","",VLOOKUP(A11,'LISTA 3'!$A$1:$B$421,2,0))</f>
        <v/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 t="str">
        <f>IF(DADOS!A18="","",VLOOKUP(DADOS!A18,DADOS!A18,1,FALSE))</f>
        <v/>
      </c>
      <c r="B12" s="68" t="str">
        <f>IF(A12="","",VLOOKUP(A12,'LISTA 1'!$A$1:$B$305,2,0))</f>
        <v/>
      </c>
      <c r="C12" s="69" t="str">
        <f>IF(A12="","",VLOOKUP(A12,'LISTA 1'!$A$1:$C$305,3,0))</f>
        <v/>
      </c>
      <c r="D12" s="70" t="str">
        <f>IF(A12="","",VLOOKUP(A12,'LISTA 2'!$A$1:$B$305,2,0))</f>
        <v/>
      </c>
      <c r="E12" s="70" t="str">
        <f t="shared" si="0"/>
        <v/>
      </c>
      <c r="F12" s="71"/>
      <c r="G12" s="68" t="str">
        <f>IF(A12="","",VLOOKUP(A12,'LISTA 3'!$A$1:$B$421,2,0))</f>
        <v/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 t="str">
        <f>IF(DADOS!A19="","",VLOOKUP(DADOS!A19,DADOS!A19,1,FALSE))</f>
        <v/>
      </c>
      <c r="B13" s="68" t="str">
        <f>IF(A13="","",VLOOKUP(A13,'LISTA 1'!$A$1:$B$305,2,0))</f>
        <v/>
      </c>
      <c r="C13" s="69" t="str">
        <f>IF(A13="","",VLOOKUP(A13,'LISTA 1'!$A$1:$C$305,3,0))</f>
        <v/>
      </c>
      <c r="D13" s="70" t="str">
        <f>IF(A13="","",VLOOKUP(A13,'LISTA 2'!$A$1:$B$305,2,0))</f>
        <v/>
      </c>
      <c r="E13" s="70" t="str">
        <f t="shared" si="0"/>
        <v/>
      </c>
      <c r="F13" s="71"/>
      <c r="G13" s="68" t="str">
        <f>IF(A13="","",VLOOKUP(A13,'LISTA 3'!$A$1:$B$421,2,0))</f>
        <v/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1'!$A$1:$B$305,2,0))</f>
        <v/>
      </c>
      <c r="C14" s="69" t="str">
        <f>IF(A14="","",VLOOKUP(A14,'LISTA 1'!$A$1:$C$305,3,0))</f>
        <v/>
      </c>
      <c r="D14" s="70" t="str">
        <f>IF(A14="","",VLOOKUP(A14,'LISTA 2'!$A$1:$B$305,2,0))</f>
        <v/>
      </c>
      <c r="E14" s="70" t="str">
        <f t="shared" si="0"/>
        <v/>
      </c>
      <c r="F14" s="71"/>
      <c r="G14" s="68" t="str">
        <f>IF(A14="","",VLOOKUP(A14,'LISTA 3'!$A$1:$B$421,2,0))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34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1</v>
      </c>
      <c r="B1" s="3" t="s">
        <v>52</v>
      </c>
      <c r="C1" s="3" t="s">
        <v>50</v>
      </c>
    </row>
    <row r="2" spans="1:3" x14ac:dyDescent="0.25">
      <c r="A2" s="4">
        <v>2</v>
      </c>
      <c r="B2" s="3" t="s">
        <v>53</v>
      </c>
      <c r="C2" s="3" t="s">
        <v>50</v>
      </c>
    </row>
    <row r="3" spans="1:3" x14ac:dyDescent="0.25">
      <c r="A3" s="4">
        <v>3</v>
      </c>
      <c r="B3" s="3" t="s">
        <v>54</v>
      </c>
      <c r="C3" s="3" t="s">
        <v>50</v>
      </c>
    </row>
    <row r="4" spans="1:3" x14ac:dyDescent="0.25">
      <c r="A4" s="4">
        <v>4</v>
      </c>
      <c r="B4" s="3" t="s">
        <v>55</v>
      </c>
      <c r="C4" s="3" t="s">
        <v>50</v>
      </c>
    </row>
    <row r="5" spans="1:3" x14ac:dyDescent="0.25">
      <c r="A5" s="4">
        <v>5</v>
      </c>
      <c r="B5" s="3" t="s">
        <v>56</v>
      </c>
      <c r="C5" s="3" t="s">
        <v>50</v>
      </c>
    </row>
    <row r="6" spans="1:3" x14ac:dyDescent="0.25">
      <c r="A6" s="4">
        <v>12</v>
      </c>
      <c r="B6" s="3" t="s">
        <v>57</v>
      </c>
      <c r="C6" s="3" t="s">
        <v>50</v>
      </c>
    </row>
    <row r="7" spans="1:3" x14ac:dyDescent="0.25">
      <c r="A7" s="4">
        <v>13</v>
      </c>
      <c r="B7" s="3" t="s">
        <v>58</v>
      </c>
      <c r="C7" s="3" t="s">
        <v>50</v>
      </c>
    </row>
    <row r="8" spans="1:3" x14ac:dyDescent="0.25">
      <c r="A8" s="4">
        <v>17</v>
      </c>
      <c r="B8" s="3" t="s">
        <v>59</v>
      </c>
      <c r="C8" s="3" t="s">
        <v>50</v>
      </c>
    </row>
    <row r="9" spans="1:3" x14ac:dyDescent="0.25">
      <c r="A9" s="4">
        <v>18</v>
      </c>
      <c r="B9" s="3" t="s">
        <v>60</v>
      </c>
      <c r="C9" s="3" t="s">
        <v>50</v>
      </c>
    </row>
    <row r="10" spans="1:3" x14ac:dyDescent="0.25">
      <c r="A10" s="4">
        <v>19</v>
      </c>
      <c r="B10" s="3" t="s">
        <v>61</v>
      </c>
      <c r="C10" s="3" t="s">
        <v>50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1</v>
      </c>
      <c r="B1" s="5">
        <v>200</v>
      </c>
    </row>
    <row r="2" spans="1:2" x14ac:dyDescent="0.25">
      <c r="A2" s="6">
        <v>2</v>
      </c>
      <c r="B2" s="5">
        <v>239.1</v>
      </c>
    </row>
    <row r="3" spans="1:2" x14ac:dyDescent="0.25">
      <c r="A3" s="6">
        <v>3</v>
      </c>
      <c r="B3" s="5">
        <v>435</v>
      </c>
    </row>
    <row r="4" spans="1:2" x14ac:dyDescent="0.25">
      <c r="A4" s="6">
        <v>4</v>
      </c>
      <c r="B4" s="5">
        <v>245</v>
      </c>
    </row>
    <row r="5" spans="1:2" x14ac:dyDescent="0.25">
      <c r="A5" s="6">
        <v>5</v>
      </c>
      <c r="B5" s="5">
        <v>599.99</v>
      </c>
    </row>
    <row r="6" spans="1:2" x14ac:dyDescent="0.25">
      <c r="A6" s="6">
        <v>12</v>
      </c>
      <c r="B6" s="5">
        <v>5400</v>
      </c>
    </row>
    <row r="7" spans="1:2" x14ac:dyDescent="0.25">
      <c r="A7" s="6">
        <v>13</v>
      </c>
      <c r="B7" s="5">
        <v>190</v>
      </c>
    </row>
    <row r="8" spans="1:2" x14ac:dyDescent="0.25">
      <c r="A8" s="6">
        <v>17</v>
      </c>
      <c r="B8" s="5">
        <v>10230</v>
      </c>
    </row>
    <row r="9" spans="1:2" x14ac:dyDescent="0.25">
      <c r="A9" s="6">
        <v>18</v>
      </c>
      <c r="B9" s="5">
        <v>30170</v>
      </c>
    </row>
    <row r="10" spans="1:2" x14ac:dyDescent="0.25">
      <c r="A10" s="6">
        <v>19</v>
      </c>
      <c r="B10" s="5">
        <v>15.5</v>
      </c>
    </row>
    <row r="11" spans="1:2" x14ac:dyDescent="0.25">
      <c r="A11" s="6"/>
      <c r="B11" s="5"/>
    </row>
    <row r="12" spans="1:2" x14ac:dyDescent="0.25">
      <c r="A12" s="6"/>
      <c r="B12" s="5"/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1</v>
      </c>
      <c r="B1" s="117" t="s">
        <v>62</v>
      </c>
    </row>
    <row r="2" spans="1:2" x14ac:dyDescent="0.25">
      <c r="A2">
        <v>2</v>
      </c>
      <c r="B2" s="117" t="s">
        <v>63</v>
      </c>
    </row>
    <row r="3" spans="1:2" x14ac:dyDescent="0.25">
      <c r="A3">
        <v>3</v>
      </c>
      <c r="B3" s="117" t="s">
        <v>62</v>
      </c>
    </row>
    <row r="4" spans="1:2" x14ac:dyDescent="0.25">
      <c r="A4">
        <v>4</v>
      </c>
      <c r="B4" s="117" t="s">
        <v>62</v>
      </c>
    </row>
    <row r="5" spans="1:2" x14ac:dyDescent="0.25">
      <c r="A5">
        <v>5</v>
      </c>
      <c r="B5" s="117" t="s">
        <v>62</v>
      </c>
    </row>
    <row r="6" spans="1:2" x14ac:dyDescent="0.25">
      <c r="A6">
        <v>12</v>
      </c>
      <c r="B6" s="117" t="s">
        <v>64</v>
      </c>
    </row>
    <row r="7" spans="1:2" x14ac:dyDescent="0.25">
      <c r="A7">
        <v>13</v>
      </c>
      <c r="B7" s="117" t="s">
        <v>62</v>
      </c>
    </row>
    <row r="8" spans="1:2" x14ac:dyDescent="0.25">
      <c r="A8">
        <v>17</v>
      </c>
      <c r="B8" s="117" t="s">
        <v>65</v>
      </c>
    </row>
    <row r="9" spans="1:2" x14ac:dyDescent="0.25">
      <c r="A9">
        <v>18</v>
      </c>
      <c r="B9" s="117" t="s">
        <v>66</v>
      </c>
    </row>
    <row r="10" spans="1:2" x14ac:dyDescent="0.25">
      <c r="A10">
        <v>19</v>
      </c>
      <c r="B10" s="117" t="s">
        <v>67</v>
      </c>
    </row>
    <row r="11" spans="1:2" x14ac:dyDescent="0.25">
      <c r="B11" s="117"/>
    </row>
    <row r="12" spans="1:2" x14ac:dyDescent="0.25">
      <c r="B12" s="117"/>
    </row>
    <row r="13" spans="1:2" x14ac:dyDescent="0.25">
      <c r="B13" s="117"/>
    </row>
    <row r="14" spans="1:2" x14ac:dyDescent="0.25">
      <c r="B14" s="117"/>
    </row>
    <row r="15" spans="1:2" x14ac:dyDescent="0.25">
      <c r="B15" s="117"/>
    </row>
    <row r="16" spans="1:2" x14ac:dyDescent="0.25">
      <c r="B16" s="117"/>
    </row>
    <row r="17" spans="2:2" x14ac:dyDescent="0.25">
      <c r="B17" s="117"/>
    </row>
    <row r="18" spans="2:2" x14ac:dyDescent="0.25">
      <c r="B18" s="117"/>
    </row>
    <row r="19" spans="2:2" x14ac:dyDescent="0.25">
      <c r="B19" s="117"/>
    </row>
    <row r="20" spans="2:2" x14ac:dyDescent="0.25">
      <c r="B20" s="117"/>
    </row>
    <row r="21" spans="2:2" x14ac:dyDescent="0.25">
      <c r="B21" s="117"/>
    </row>
    <row r="22" spans="2:2" x14ac:dyDescent="0.25">
      <c r="B22" s="117"/>
    </row>
    <row r="23" spans="2:2" x14ac:dyDescent="0.25">
      <c r="B23" s="117"/>
    </row>
    <row r="24" spans="2:2" x14ac:dyDescent="0.25">
      <c r="B24" s="117"/>
    </row>
    <row r="25" spans="2:2" x14ac:dyDescent="0.25">
      <c r="B25" s="117"/>
    </row>
    <row r="26" spans="2:2" x14ac:dyDescent="0.25">
      <c r="B26" s="117"/>
    </row>
    <row r="27" spans="2:2" x14ac:dyDescent="0.25">
      <c r="B27" s="117"/>
    </row>
    <row r="28" spans="2:2" x14ac:dyDescent="0.25">
      <c r="B28" s="117"/>
    </row>
    <row r="29" spans="2:2" x14ac:dyDescent="0.25">
      <c r="B29" s="117"/>
    </row>
    <row r="30" spans="2:2" x14ac:dyDescent="0.25">
      <c r="B30" s="117"/>
    </row>
    <row r="31" spans="2:2" x14ac:dyDescent="0.25">
      <c r="B31" s="117"/>
    </row>
    <row r="32" spans="2:2" x14ac:dyDescent="0.25">
      <c r="B32" s="117"/>
    </row>
    <row r="33" spans="2:2" x14ac:dyDescent="0.25">
      <c r="B33" s="117"/>
    </row>
    <row r="34" spans="2:2" x14ac:dyDescent="0.25">
      <c r="B34" s="11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19" t="s">
        <v>44</v>
      </c>
      <c r="B1" s="120"/>
      <c r="C1" s="120"/>
      <c r="D1" s="120"/>
      <c r="E1" s="120"/>
      <c r="F1" s="121"/>
    </row>
    <row r="2" spans="1:6" ht="15.75" thickBot="1" x14ac:dyDescent="0.3">
      <c r="A2" s="122"/>
      <c r="B2" s="123"/>
      <c r="C2" s="123"/>
      <c r="D2" s="123"/>
      <c r="E2" s="123"/>
      <c r="F2" s="124"/>
    </row>
    <row r="3" spans="1:6" ht="103.5" x14ac:dyDescent="0.5">
      <c r="A3" s="102" t="s">
        <v>46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39</v>
      </c>
      <c r="B5" s="125" t="s">
        <v>47</v>
      </c>
      <c r="C5" s="126"/>
      <c r="D5" s="126"/>
      <c r="E5" s="126"/>
      <c r="F5" s="127"/>
    </row>
    <row r="6" spans="1:6" ht="21.75" thickBot="1" x14ac:dyDescent="0.4">
      <c r="A6" s="104" t="s">
        <v>40</v>
      </c>
      <c r="B6" s="128"/>
      <c r="C6" s="129"/>
      <c r="D6" s="129"/>
      <c r="E6" s="129"/>
      <c r="F6" s="130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41</v>
      </c>
      <c r="B31" s="100"/>
      <c r="C31" s="100"/>
      <c r="D31" s="100"/>
      <c r="E31" s="100"/>
      <c r="F31" s="101"/>
    </row>
    <row r="32" spans="1:6" ht="21" x14ac:dyDescent="0.35">
      <c r="A32" s="104" t="s">
        <v>42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43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2017-08-01T18:11:35Z</dcterms:modified>
</cp:coreProperties>
</file>